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90" windowWidth="12120" windowHeight="8820" tabRatio="598" activeTab="0"/>
  </bookViews>
  <sheets>
    <sheet name="IS" sheetId="1" r:id="rId1"/>
    <sheet name="BS" sheetId="2" r:id="rId2"/>
    <sheet name="StmtEquity" sheetId="3" r:id="rId3"/>
    <sheet name="Cashflow" sheetId="4" r:id="rId4"/>
    <sheet name="Notes" sheetId="5" r:id="rId5"/>
  </sheets>
  <definedNames>
    <definedName name="_xlnm.Print_Area" localSheetId="1">'BS'!$A$1:$G$70</definedName>
    <definedName name="_xlnm.Print_Area" localSheetId="3">'Cashflow'!$A$1:$E$63</definedName>
    <definedName name="_xlnm.Print_Area" localSheetId="0">'IS'!$A$1:$H$69</definedName>
    <definedName name="_xlnm.Print_Area" localSheetId="4">'Notes'!$A$1:$J$276</definedName>
    <definedName name="_xlnm.Print_Titles" localSheetId="4">'Notes'!$1:$6</definedName>
    <definedName name="Z_05B4DA39_7313_499E_9204_C385C6973E95_.wvu.PrintArea" localSheetId="1" hidden="1">'BS'!$A$1:$G$70</definedName>
    <definedName name="Z_05B4DA39_7313_499E_9204_C385C6973E95_.wvu.PrintArea" localSheetId="3" hidden="1">'Cashflow'!$A$1:$E$63</definedName>
    <definedName name="Z_05B4DA39_7313_499E_9204_C385C6973E95_.wvu.PrintArea" localSheetId="0" hidden="1">'IS'!$A$1:$H$69</definedName>
    <definedName name="Z_05B4DA39_7313_499E_9204_C385C6973E95_.wvu.PrintArea" localSheetId="4" hidden="1">'Notes'!$A$1:$J$276</definedName>
    <definedName name="Z_05B4DA39_7313_499E_9204_C385C6973E95_.wvu.PrintTitles" localSheetId="4" hidden="1">'Notes'!$1:$6</definedName>
    <definedName name="Z_1B72C2E9_0E76_48E7_88DC_C7A656FCA2C9_.wvu.PrintArea" localSheetId="1" hidden="1">'BS'!$A$1:$G$70</definedName>
    <definedName name="Z_1B72C2E9_0E76_48E7_88DC_C7A656FCA2C9_.wvu.PrintArea" localSheetId="3" hidden="1">'Cashflow'!$A$1:$F$63</definedName>
    <definedName name="Z_1B72C2E9_0E76_48E7_88DC_C7A656FCA2C9_.wvu.PrintArea" localSheetId="0" hidden="1">'IS'!$A$4:$H$69</definedName>
    <definedName name="Z_1B72C2E9_0E76_48E7_88DC_C7A656FCA2C9_.wvu.PrintArea" localSheetId="4" hidden="1">'Notes'!$A$1:$J$276</definedName>
    <definedName name="Z_1B72C2E9_0E76_48E7_88DC_C7A656FCA2C9_.wvu.PrintTitles" localSheetId="4" hidden="1">'Notes'!$1:$6</definedName>
    <definedName name="Z_1C0A5F53_2047_4597_B8C9_28D120D91909_.wvu.PrintArea" localSheetId="1" hidden="1">'BS'!$A$1:$G$70</definedName>
    <definedName name="Z_1C0A5F53_2047_4597_B8C9_28D120D91909_.wvu.PrintArea" localSheetId="3" hidden="1">'Cashflow'!$A$1:$F$63</definedName>
    <definedName name="Z_1C0A5F53_2047_4597_B8C9_28D120D91909_.wvu.PrintArea" localSheetId="0" hidden="1">'IS'!$A$4:$H$69</definedName>
    <definedName name="Z_1C0A5F53_2047_4597_B8C9_28D120D91909_.wvu.PrintArea" localSheetId="4" hidden="1">'Notes'!$A$1:$J$276</definedName>
    <definedName name="Z_1C0A5F53_2047_4597_B8C9_28D120D91909_.wvu.PrintTitles" localSheetId="4" hidden="1">'Notes'!$1:$6</definedName>
    <definedName name="Z_B4576ECA_1274_45D3_9770_BE988C4C2CAA_.wvu.PrintArea" localSheetId="1" hidden="1">'BS'!$A$1:$G$70</definedName>
    <definedName name="Z_B4576ECA_1274_45D3_9770_BE988C4C2CAA_.wvu.PrintArea" localSheetId="3" hidden="1">'Cashflow'!$A$1:$F$63</definedName>
    <definedName name="Z_B4576ECA_1274_45D3_9770_BE988C4C2CAA_.wvu.PrintArea" localSheetId="0" hidden="1">'IS'!$A$4:$H$69</definedName>
    <definedName name="Z_B4576ECA_1274_45D3_9770_BE988C4C2CAA_.wvu.PrintArea" localSheetId="4" hidden="1">'Notes'!$A$1:$J$276</definedName>
    <definedName name="Z_B4576ECA_1274_45D3_9770_BE988C4C2CAA_.wvu.PrintTitles" localSheetId="4" hidden="1">'Notes'!$1:$6</definedName>
    <definedName name="Z_D8BBB97B_2BE9_4DCC_B62C_A9BE1831A583_.wvu.PrintArea" localSheetId="1" hidden="1">'BS'!$A$1:$G$70</definedName>
    <definedName name="Z_D8BBB97B_2BE9_4DCC_B62C_A9BE1831A583_.wvu.PrintArea" localSheetId="3" hidden="1">'Cashflow'!$A$1:$E$63</definedName>
    <definedName name="Z_D8BBB97B_2BE9_4DCC_B62C_A9BE1831A583_.wvu.PrintArea" localSheetId="0" hidden="1">'IS'!$A$1:$H$69</definedName>
    <definedName name="Z_D8BBB97B_2BE9_4DCC_B62C_A9BE1831A583_.wvu.PrintArea" localSheetId="4" hidden="1">'Notes'!$A$1:$J$276</definedName>
    <definedName name="Z_D8BBB97B_2BE9_4DCC_B62C_A9BE1831A583_.wvu.PrintTitles" localSheetId="4" hidden="1">'Notes'!$1:$6</definedName>
  </definedNames>
  <calcPr fullCalcOnLoad="1"/>
</workbook>
</file>

<file path=xl/sharedStrings.xml><?xml version="1.0" encoding="utf-8"?>
<sst xmlns="http://schemas.openxmlformats.org/spreadsheetml/2006/main" count="442" uniqueCount="312">
  <si>
    <t>At 1 July 2009 (Audited)</t>
  </si>
  <si>
    <t xml:space="preserve">Treasury </t>
  </si>
  <si>
    <t>Shares</t>
  </si>
  <si>
    <t>INDIVIDUAL QUARTER</t>
  </si>
  <si>
    <t>CUMULATIVE QUARTER</t>
  </si>
  <si>
    <t>Current</t>
  </si>
  <si>
    <t>Year</t>
  </si>
  <si>
    <t>Quarter</t>
  </si>
  <si>
    <t>Preceding</t>
  </si>
  <si>
    <t>Corresponding</t>
  </si>
  <si>
    <t>To date</t>
  </si>
  <si>
    <t>Period</t>
  </si>
  <si>
    <t>RM'000</t>
  </si>
  <si>
    <t>Revenue</t>
  </si>
  <si>
    <t>Basic earnings per share (sen)</t>
  </si>
  <si>
    <t>(The figures have not been audited)</t>
  </si>
  <si>
    <t>Direct costs</t>
  </si>
  <si>
    <t>Gross profit</t>
  </si>
  <si>
    <t>Administrative expenses</t>
  </si>
  <si>
    <t>Profit from operations</t>
  </si>
  <si>
    <t>Profit before taxation</t>
  </si>
  <si>
    <t>Taxation</t>
  </si>
  <si>
    <t>Note</t>
  </si>
  <si>
    <t>B5</t>
  </si>
  <si>
    <t>B12</t>
  </si>
  <si>
    <t>Note:</t>
  </si>
  <si>
    <t>NON-CURRENT ASSETS</t>
  </si>
  <si>
    <t>Property, plant and equipment</t>
  </si>
  <si>
    <t>Investment in associated company</t>
  </si>
  <si>
    <t>CURRENT ASSETS</t>
  </si>
  <si>
    <t>Tax recoverable</t>
  </si>
  <si>
    <t>Fixed deposits with licensed banks</t>
  </si>
  <si>
    <t>Cash and bank balances</t>
  </si>
  <si>
    <t>CURRENT LIABILITIES</t>
  </si>
  <si>
    <t>Provision for taxation</t>
  </si>
  <si>
    <t>Share capital</t>
  </si>
  <si>
    <t>Retained profits</t>
  </si>
  <si>
    <t>Total</t>
  </si>
  <si>
    <t>Retained</t>
  </si>
  <si>
    <t>Share</t>
  </si>
  <si>
    <t>Capital</t>
  </si>
  <si>
    <t>CONDENSED CONSOLIDATED STATEMENT OF CHANGES IN EQUITY</t>
  </si>
  <si>
    <t>Adjustments for:</t>
  </si>
  <si>
    <t>Depreciation</t>
  </si>
  <si>
    <t>Operating profit before working capital changes</t>
  </si>
  <si>
    <t>CASHFLOWS FROM INVESTING ACTIVITIES</t>
  </si>
  <si>
    <t>CASHFLOWS FROM OPERATING ACTIVITIES</t>
  </si>
  <si>
    <t>Interest income</t>
  </si>
  <si>
    <t>Interest received</t>
  </si>
  <si>
    <t>A15</t>
  </si>
  <si>
    <t xml:space="preserve">CASH AND CASH EQUIVALENTS AT BEGINNING </t>
  </si>
  <si>
    <t xml:space="preserve">CASH AND CASH EQUIVALENTS AT END </t>
  </si>
  <si>
    <t>QUARTERLY REPORT ON CONSOLIDATED RESULTS</t>
  </si>
  <si>
    <t>A</t>
  </si>
  <si>
    <t>A1</t>
  </si>
  <si>
    <t>A2</t>
  </si>
  <si>
    <t>Audit report of preceding annual financial statements</t>
  </si>
  <si>
    <t>A3</t>
  </si>
  <si>
    <t>Seasonal or cyclical factors</t>
  </si>
  <si>
    <t>A4</t>
  </si>
  <si>
    <t>Unusual items affecting assets, liabilities, equity, net income or cash flows</t>
  </si>
  <si>
    <t>There were no unusual items affecting assets, liabilities, equity, net income or cash flows of the Group.</t>
  </si>
  <si>
    <t>A5</t>
  </si>
  <si>
    <t>Material changes in estimates</t>
  </si>
  <si>
    <t>A6</t>
  </si>
  <si>
    <t>Debt and equity securities</t>
  </si>
  <si>
    <t>A7</t>
  </si>
  <si>
    <t>A8</t>
  </si>
  <si>
    <t>Segmental information</t>
  </si>
  <si>
    <t>A9</t>
  </si>
  <si>
    <t>Valuation of property, plant and equipment</t>
  </si>
  <si>
    <t>A10</t>
  </si>
  <si>
    <t>Material events subsequent to the end of the quarter</t>
  </si>
  <si>
    <t>A11</t>
  </si>
  <si>
    <t>Changes in the composition of the Group</t>
  </si>
  <si>
    <t>A12</t>
  </si>
  <si>
    <t>Contingent liabilities</t>
  </si>
  <si>
    <t>A13</t>
  </si>
  <si>
    <t>Capital commitments</t>
  </si>
  <si>
    <t>A14</t>
  </si>
  <si>
    <t>Significant related party transactions</t>
  </si>
  <si>
    <t>Cash and cash equivalents</t>
  </si>
  <si>
    <t>B</t>
  </si>
  <si>
    <t>B1</t>
  </si>
  <si>
    <t>B2</t>
  </si>
  <si>
    <t>Variation of results against preceding quarter</t>
  </si>
  <si>
    <t>B3</t>
  </si>
  <si>
    <t>Prospects</t>
  </si>
  <si>
    <t>B4</t>
  </si>
  <si>
    <t>Variation of actual profit from forecast profit</t>
  </si>
  <si>
    <t>Not applicable as no profit forecast was published.</t>
  </si>
  <si>
    <t>B6</t>
  </si>
  <si>
    <t>Unquoted investments and properties</t>
  </si>
  <si>
    <t>B7</t>
  </si>
  <si>
    <t>Quoted securities</t>
  </si>
  <si>
    <t>B8</t>
  </si>
  <si>
    <t>Group's borrowings and debt securities</t>
  </si>
  <si>
    <t>The Group does not have any foreign currency borrowings.</t>
  </si>
  <si>
    <t>B9</t>
  </si>
  <si>
    <t>Off balance sheet financial instruments</t>
  </si>
  <si>
    <t>B10</t>
  </si>
  <si>
    <t>Material litigation</t>
  </si>
  <si>
    <t>B11</t>
  </si>
  <si>
    <t>Dividends</t>
  </si>
  <si>
    <t>Earnings per share</t>
  </si>
  <si>
    <t>Weighted average number of shares in issue ('000)</t>
  </si>
  <si>
    <t>B13</t>
  </si>
  <si>
    <t>Status of corporate proposals</t>
  </si>
  <si>
    <t>B14</t>
  </si>
  <si>
    <t>Authorisation for issue</t>
  </si>
  <si>
    <t>Rexit Berhad</t>
  </si>
  <si>
    <t>Deferred income</t>
  </si>
  <si>
    <t>Exchange fluctuation reserve</t>
  </si>
  <si>
    <t>Foreign Exchange</t>
  </si>
  <si>
    <t>Reserve</t>
  </si>
  <si>
    <t>Net Assets per share (RM)</t>
  </si>
  <si>
    <t>(Audited)</t>
  </si>
  <si>
    <t xml:space="preserve">Preceding </t>
  </si>
  <si>
    <t>Financial</t>
  </si>
  <si>
    <t>Year Ended</t>
  </si>
  <si>
    <t>Cumulative</t>
  </si>
  <si>
    <t>The accompanying notes are an integral part of this statement.</t>
  </si>
  <si>
    <t>Net cash used in financing activities</t>
  </si>
  <si>
    <t>CASHFLOWS FROM FINANCING ACTIVITIES</t>
  </si>
  <si>
    <t>Preceding Year</t>
  </si>
  <si>
    <t>Purchase of property, plant and equipment</t>
  </si>
  <si>
    <t>The Group's operations are currently conducted predominantly in Malaysia.</t>
  </si>
  <si>
    <t>ASSETS</t>
  </si>
  <si>
    <t>(Unaudited)</t>
  </si>
  <si>
    <t xml:space="preserve">Development costs </t>
  </si>
  <si>
    <t>Other investment</t>
  </si>
  <si>
    <t>TOTAL ASSETS</t>
  </si>
  <si>
    <t>EQUITY AND LIABILITIES</t>
  </si>
  <si>
    <t>Total Equity</t>
  </si>
  <si>
    <t>TOTAL EQUITY AND LIABILITIES</t>
  </si>
  <si>
    <t>The preceding year's annual audited financial statements were not subject to any qualification.</t>
  </si>
  <si>
    <t xml:space="preserve">Segmental information is not presented as the Group is primarily engaged in only one business segment which is to provide information technology ("IT") solutions and related services. </t>
  </si>
  <si>
    <t>There was no valuation of the property, plant and equipment in the current quarter under review.</t>
  </si>
  <si>
    <t>Profit before tax</t>
  </si>
  <si>
    <t>Current Year</t>
  </si>
  <si>
    <t xml:space="preserve">Corresponding </t>
  </si>
  <si>
    <t>Profit after taxation and minority interests (RM'000)</t>
  </si>
  <si>
    <t>Bumiputera Equity Condition</t>
  </si>
  <si>
    <t>Share of profit in associated company</t>
  </si>
  <si>
    <t>Profit for the financial period</t>
  </si>
  <si>
    <t>Shareholders'</t>
  </si>
  <si>
    <t>Fund</t>
  </si>
  <si>
    <t>Interest</t>
  </si>
  <si>
    <t>Amortisation of development costs</t>
  </si>
  <si>
    <t xml:space="preserve">Effects of exchange rate changes </t>
  </si>
  <si>
    <t>Other income</t>
  </si>
  <si>
    <t xml:space="preserve">Current  </t>
  </si>
  <si>
    <t>Review of performance</t>
  </si>
  <si>
    <t>Diluted earnings per share is not disclosed herein as the options under the Employees' Share Option Scheme have not been granted as at the date of this announcement.</t>
  </si>
  <si>
    <t>(1)</t>
  </si>
  <si>
    <t xml:space="preserve">       REXIT  BERHAD (668114-K)</t>
  </si>
  <si>
    <t>OF THE QUARTER</t>
  </si>
  <si>
    <t>Tax paid</t>
  </si>
  <si>
    <t>Deposits with fund management corporations</t>
  </si>
  <si>
    <t>Current tax expense:</t>
  </si>
  <si>
    <t>30 Jun 2010</t>
  </si>
  <si>
    <t>Treasury Shares</t>
  </si>
  <si>
    <r>
      <t xml:space="preserve">       REXIT  BERHAD </t>
    </r>
    <r>
      <rPr>
        <sz val="10"/>
        <rFont val="Book Antiqua"/>
        <family val="1"/>
      </rPr>
      <t>(668114-K)</t>
    </r>
  </si>
  <si>
    <r>
      <t xml:space="preserve">REXIT  BERHAD </t>
    </r>
    <r>
      <rPr>
        <sz val="10"/>
        <rFont val="Book Antiqua"/>
        <family val="1"/>
      </rPr>
      <t>(668114-K)</t>
    </r>
  </si>
  <si>
    <t>Prepayments</t>
  </si>
  <si>
    <t>There were no issuance, cancellations, repurchases, resale and repayment of debt and equity securities for the current quarter under review save for the following:</t>
  </si>
  <si>
    <t xml:space="preserve">The Directors are of the opinion that during the current quarter under review, the Group has no contingent liabilities which, upon crystallisation would have a material impact on the financial position and business of the Group. </t>
  </si>
  <si>
    <t xml:space="preserve">During the current quarter under review, the Directors are of the opinion that the Group has no related party transactions which would have a significant impact on the financial position and business of the Group. </t>
  </si>
  <si>
    <t>Treasury shares</t>
  </si>
  <si>
    <t>Assets of a subsidiary company classified as held for sale</t>
  </si>
  <si>
    <t>Liabilities of a subsidiary company classified as held for sale</t>
  </si>
  <si>
    <t>EXPLANATORY NOTES PURSUANT TO FINANCIAL REPORTING STANDARD 134 INTERIM FINANCIAL REPORTING (Cont'd)</t>
  </si>
  <si>
    <t>EXPLANATORY NOTES PURSUANT TO FINANCIAL REPORTING STANDARD 134 INTERIM FINANCIAL REPORTING</t>
  </si>
  <si>
    <t>There were no material events subsequent to the end of the quarter under review.</t>
  </si>
  <si>
    <t>EXPLANATORY NOTES PURSUANT TO APPENDIX 9B OF THE LISTING REQUIREMENTS OF BURSA MALAYSIA SECURITIES BERHAD FOR THE ACE MARKET</t>
  </si>
  <si>
    <t>EXPLANATORY NOTES PURSUANT TO APPENDIX 9B OF THE LISTING REQUIREMENTS OF BURSA MALAYSIA SECURITIES BERHAD FOR THE ACE MARKET (Cont'd)</t>
  </si>
  <si>
    <t>The Group does not have any off balance sheet financial instruments.</t>
  </si>
  <si>
    <t>The Group's operations are not materially affected by seasonal or cyclical factors during the current quarter under review.</t>
  </si>
  <si>
    <t>There were no changes in estimates of amounts reported in prior financial years, which may have a material effect in the current quarter results.</t>
  </si>
  <si>
    <t>The Group has no material capital commitments in respect of property, plant and equipment in the current quarter under review.</t>
  </si>
  <si>
    <t>The effective tax rate of the Group remained low due to the 100% tax exemption granted to 2 subsidiaries  of Rexit i.e. Rexit Software Sdn. Bhd. and Rexit International Sdn. Bhd. based on the Pioneer Status incentive awarded to the said subsidiaries as a Multimedia Super Corridor Status companies under Section 4A of the Promotion of Investment Act, 1986.</t>
  </si>
  <si>
    <t>There were no changes in the unquoted investments and properties of the Group for the current quarter  and financial year under review.</t>
  </si>
  <si>
    <t>There were no acquisitions or disposals of quoted securities for the current quarter and financial year under review.</t>
  </si>
  <si>
    <t>The Group has no borrowings or debts securities for the current quarter and financial year under review.</t>
  </si>
  <si>
    <t>Neither the Company nor its subsidiaries is engaged in any litigation or arbitration, either as plaintiff or defendant, which has a material effect on the financial position of the Company or its subsidiaries and the Board does not aware of any proceedings pending or threatened, or of any fact likely to give rise to any proceedings, which might materially and adversely affect the position or business of the Company or its subsidiaries.</t>
  </si>
  <si>
    <t>Pursuant to the approval of Rexit's listing on the MESDAQ Market (now known as ACE Market), the Securities Commission ("SC") had imposed a condition which requires Rexit to meet a Bumiputera equity requirement of 30% within one (1) year after Rexit achieves a profit track record requirement for listing on the Second Board or five (5) years after being listed on the MESDAQ market, whichever is earlier ("Bumiputera Equity Condition"). However, in line with the new Listing Requirements which came into effect on 3 August 2009 whereby the Main and Second Boards was merged into a single unified board called the Main Market, and all eligible Second Board companies will be absorbed into the Main Market.</t>
  </si>
  <si>
    <t>Rexit has achieved the profit track record requirement for listing on the Main Market based on the profit track record for the five (5) years ended 30 June 2002 to 30 June 2006 with an aggregate Profit After Tax ("PAT") of RM14.38 million and a consolidated PAT of RM6.61 million for the financial year ended 30 June 2006. As such Rexit was required to comply with the Bumiputera Equity Condition by 30 June 2007 but as announced by the Prime Minister of Malaysia on 30 June 2009 wherein the Government of Malaysia had revised the Bumiputera Equity Condition from 30% to 12.5%, Rexit is now required to meet the revised equity requirement of 12.5% instead of the earlier 30% condition imposed.</t>
  </si>
  <si>
    <t>On 2 April 2008, Rexit had submitted an application to the SC to seek for an extension of time to meet the Bumiputera Equity Condition. Subsequent thereto, on 25 April 2008, Rexit announced that the SC has vide its letter dated 23 April 2008 approved the extension of time until 30 June 2009 for Rexit to meet the Bumiputera Equity Condition. However as announced by Rexit on 8 September 2009, SC has vide its letter dated 7 September 2009 approved the extension of time until 6 March 2011 to meet the 12.5% Bumiputera Equity Condition.</t>
  </si>
  <si>
    <t>At 1 July 2010 (Audited)</t>
  </si>
  <si>
    <t>CONDENSED CONSOLIDATED STATEMENT OF FINANCIAL POSITION</t>
  </si>
  <si>
    <t>Fair value reserve</t>
  </si>
  <si>
    <t>CONDENSED CONSOLIDATED STATEMENT OF COMPREHENSIVE INCOME</t>
  </si>
  <si>
    <t>Total comprehensive income for the period</t>
  </si>
  <si>
    <t>Reserve of a</t>
  </si>
  <si>
    <t>subsidiary</t>
  </si>
  <si>
    <t>company</t>
  </si>
  <si>
    <t>classified as</t>
  </si>
  <si>
    <t>held for sale</t>
  </si>
  <si>
    <t>Reserve of a subsidiary company classified as held for sale</t>
  </si>
  <si>
    <t>Effects arising from the adoption of FRS 139</t>
  </si>
  <si>
    <t>At 1 July 2010 (As restated)</t>
  </si>
  <si>
    <t>Other comprehensive income/(loss), net of tax:</t>
  </si>
  <si>
    <t>Basis of preparation and changes in accounting policies</t>
  </si>
  <si>
    <t>The accounting policies and methods of computation adopted by Rexit Berhad ("Rexit" or "the Company") and its subsidiaries ("Rexit Group" or "Group") in the preparation of this interim financial report are consistent with those adopted in the audited financial statements for the financial year ended 30 June 2010 except for the adoption of FRS 101 Presentation of Financial Statements (Revised in 2009) and FRS 139 Financial Instruments: Recognition and Measurement.</t>
  </si>
  <si>
    <t>FRS 101 Presentation of Financial Statements (Revised in 2009):</t>
  </si>
  <si>
    <t>The revised FRS 101 introduces changes in the presentation and disclosures of financial statements. The revised Standard separates owner and non-owner changes in equity. The statement of changes in equity includes only details of transactions with owners, with all non-owner changes in equity presented as a single line. The Standard also introduces the statement of comprehensive income, with all items of income and expense recognised in profit or loss, together with all other items of recognised income and expense recognised directly in equity, either in one single statement, or in two linked statements. The Group has elected to present the statement in one single statement. Comparative information, with exception of the requirements under FRS 139, had been re-presented so that it is also in conformity with the revised Standard. This Standard does not have any impact on the financial position and results of the Group since these changes affect only the presentation of items of income and expenses.</t>
  </si>
  <si>
    <t>FRS 139 Financial Instruments: Recognition and Measurement</t>
  </si>
  <si>
    <t>FRS 139 establishes principles for recognition and measuring of the Group's financial instruments. Financial instruments are recorded initially at fair value. Subsequent measurement of the financial instruments in the statement of financial position reflects the designation of the financial instruments. The effects arising from the adoption of this Standard has been accounted for by adjusting the opening balance of retained earnings as at 1 July 2010. The details of the changes in accounting policies and the effects arising from the adoption of FRS 139 are discussed below:</t>
  </si>
  <si>
    <t>Financial assets:</t>
  </si>
  <si>
    <t>a)</t>
  </si>
  <si>
    <t>b)</t>
  </si>
  <si>
    <t>Financial assets are classified as financial assets at fair value through profit or loss, loans and receivables, held to maturity investments, available-for-sale (AFS) financial assets, or as derivatives designated as hedging instruments in an effective hedge, as appropriate.
The Group's financial assets include loans and receivables and AFS financial assets.</t>
  </si>
  <si>
    <t>Loans and receivables are measured at fair value plus transaction costs initially and subsequently, at amortised cost using the effective interest method. When loans and  receivables are impaired, the carrying amount of the asset is reduced and the amount of the loss is recognised in profit or loss. Impairment loss is measured as the difference between the asset's carrying amount and the present value of estimated future cash flows (excluding future credit losses that have not been incurred) discounted at the asset's original effective interest rate.
If, in a subsequent period, the amount of the impairment loss decreases and the decrease can be related objectively to an event occurring after the impairment was recognised (such as an improvement in the debtor's credit rating), the reversal of the previously recognised impairment loss is recognised in profit or loss.</t>
  </si>
  <si>
    <t>i)</t>
  </si>
  <si>
    <t>Loans and receivables</t>
  </si>
  <si>
    <t>ii)</t>
  </si>
  <si>
    <t>Available-for-sale ["AFS"] financial assets</t>
  </si>
  <si>
    <t>Prior to 1 July 2010, AFS financial assets such as investments were accounted for at cost adjusted for amortisation of premium and accretion of discount less impairment or at the lower of cost and market value, determined on an aggregate basis. Under FRS 139, AFS financial asset is measured at fair value initially. Subsequent gains and losses arising from changes in fair value are recognised in other comprehensive income with the exception of impairment losses. When the investment is disposed off or is determined to be impaired, the cumulative gain or loss previously recognised in other comprehensive income and accumulated in the AFS reserve is reclassified to profit or loss.</t>
  </si>
  <si>
    <t>Financial liabilities:</t>
  </si>
  <si>
    <t>Financial liabilities are classified as financial liabilities at fair value through profit or loss, loans and borrowings, or as derivatives designated as hedging instruments in an effective hedge, as appropriate.
The Group's financial liabilities include trade and other payables.</t>
  </si>
  <si>
    <t>Impact on opening balances:</t>
  </si>
  <si>
    <t>In accordance with the transitional provisions for the first time adoption of FRS 139, the above changes are applied prospectively and the comparatives as at 30 June 2010 are not restated. Instead the changes have been accounted for by restating the opening balances as at 1 July 2010 in the consolidated statement of financial position. The effect of changes in the consolidated statement of financial position is as follows:</t>
  </si>
  <si>
    <t>As at</t>
  </si>
  <si>
    <t>Effects of</t>
  </si>
  <si>
    <t>FRS 139</t>
  </si>
  <si>
    <t>30 June 2010</t>
  </si>
  <si>
    <t>1 July 2010</t>
  </si>
  <si>
    <t>Assets:</t>
  </si>
  <si>
    <t>Equity:</t>
  </si>
  <si>
    <t>Disposal of a subsidiary company</t>
  </si>
  <si>
    <t>Total comprehensive income/(loss) attributable to :</t>
  </si>
  <si>
    <t>financial statements of foreign subsidiary companies</t>
  </si>
  <si>
    <t>CONDENSED CONSOLIDATED STATEMENT OF CASH FLOWS</t>
  </si>
  <si>
    <t>Basis of preparation and changes in accounting policies (Cont'd)</t>
  </si>
  <si>
    <t>Owners of the Company</t>
  </si>
  <si>
    <t>Non-controlling interests</t>
  </si>
  <si>
    <t>Non-</t>
  </si>
  <si>
    <t>Controlling</t>
  </si>
  <si>
    <t>Equity attributable to owners of the Company</t>
  </si>
  <si>
    <t>Non-controlling interest</t>
  </si>
  <si>
    <t>Profit/(loss) for the financial period attributable to:</t>
  </si>
  <si>
    <t>Fair Value</t>
  </si>
  <si>
    <t>Profits</t>
  </si>
  <si>
    <t xml:space="preserve"> Fair value reserve</t>
  </si>
  <si>
    <t>Tax refunded</t>
  </si>
  <si>
    <t>There were no changes in the composition of the Group for the current quarter under review.</t>
  </si>
  <si>
    <t>Exchange difference arising on the translation of the</t>
  </si>
  <si>
    <t>Net cash from/(used in) investing activities</t>
  </si>
  <si>
    <t>Acquisition of additional shares in a subsidiary</t>
  </si>
  <si>
    <t xml:space="preserve"> company from the minority shareholders</t>
  </si>
  <si>
    <t>There is no material variation in the PBT.</t>
  </si>
  <si>
    <r>
      <t>The interim financial statements are unaudited and have been prepared in accordance with Financial Reporting Standard ("FRS") No. 134: Interim Financial Reporting, and</t>
    </r>
    <r>
      <rPr>
        <b/>
        <sz val="10"/>
        <rFont val="Book Antiqua"/>
        <family val="1"/>
      </rPr>
      <t xml:space="preserve"> </t>
    </r>
    <r>
      <rPr>
        <sz val="10"/>
        <rFont val="Book Antiqua"/>
        <family val="1"/>
      </rPr>
      <t>Paragraph 9.22 and Appendix 9B of the Listing Requirements of Bursa Malaysia Securities Berhad for the ACE Market.</t>
    </r>
  </si>
  <si>
    <t>Net gain on available-for-sale financial assets:</t>
  </si>
  <si>
    <t>- Gain on fair value changes</t>
  </si>
  <si>
    <t>Total retained profits of the Company and its subsidiaries:</t>
  </si>
  <si>
    <t>Total Group retained profits as per consolidated accounts</t>
  </si>
  <si>
    <t>- Realised gains</t>
  </si>
  <si>
    <t>Total share of retained profits from associates:</t>
  </si>
  <si>
    <t>Less: Consolidation adjustments</t>
  </si>
  <si>
    <t>31 Mar 2011</t>
  </si>
  <si>
    <t>Dividend Paid</t>
  </si>
  <si>
    <t>No dividend has been declared in the current quarter under review.</t>
  </si>
  <si>
    <t>The following analysis of realised and unrealised retained profits is prepared in accordance with Guidance on Special matter No.1, Determination of Realised and Unrealised Profits or Losses in the Context of Disclosure pursuant to Bursa Malaysia Securities Berhad Listing Requirements, as issued by the Malaysian Institute of Accountants. This disclosure is based on the format prescribed by Bursa Malaysia Securities Berhad.</t>
  </si>
  <si>
    <t>Supplementary information disclosed pursuant to Bursa Malaysia Securities Berhad listing requirements</t>
  </si>
  <si>
    <t>For The Fourth Quarter Ended 30 June 2011</t>
  </si>
  <si>
    <t>As at 30 June 2011</t>
  </si>
  <si>
    <t>30 June 2011</t>
  </si>
  <si>
    <t>At 30 June 2010 (Audited)</t>
  </si>
  <si>
    <t>At 30 June 2011</t>
  </si>
  <si>
    <t>Investment in quoted funds</t>
  </si>
  <si>
    <t>Trade receivables and other receivables</t>
  </si>
  <si>
    <t>Trade and other payables</t>
  </si>
  <si>
    <t>NON-CURRENT LIABILITIES</t>
  </si>
  <si>
    <t>Deferrd income</t>
  </si>
  <si>
    <t>Total comprehensive income for the year</t>
  </si>
  <si>
    <t>This is prepared based on the consolidated results of the Group for the financial year ended 30 June 2011 and is to be read in conjunction with the audited financial statements for the financial year ended 30 June 2010.</t>
  </si>
  <si>
    <r>
      <t>The shareholders of Rexit had given their approval for Rexit to buy back its own shares at the Annual General Meeting ("AGM") held on 30 October 2008. The Company had obtained its renewal of authority to buy back its own shares at the Sixt</t>
    </r>
    <r>
      <rPr>
        <b/>
        <sz val="10"/>
        <rFont val="Book Antiqua"/>
        <family val="1"/>
      </rPr>
      <t xml:space="preserve">h </t>
    </r>
    <r>
      <rPr>
        <sz val="10"/>
        <rFont val="Book Antiqua"/>
        <family val="1"/>
      </rPr>
      <t>AGM held on 18 November 2010. During the quarter under review, Rexit repurchased a total of 60,100 ordinary shares of its issued share capital from the open market at an average cost of RM0.37 per share.  The total consideration paid for the shares bought back, including transaction costs during the current quarter amounted to</t>
    </r>
    <r>
      <rPr>
        <b/>
        <sz val="10"/>
        <rFont val="Book Antiqua"/>
        <family val="1"/>
      </rPr>
      <t xml:space="preserve"> </t>
    </r>
    <r>
      <rPr>
        <sz val="10"/>
        <rFont val="Book Antiqua"/>
        <family val="1"/>
      </rPr>
      <t>RM22,400.10 and was financed by internally generated funds. The repurchased shares are held as treasury shares in accordance with the requirements of Section 67A of the Companies Act, 1965. None of the treasury shares held were resold or cancelled during the current financial quarter. As at 30 June 2011, the total number of treasury shares held was 4,198,100 ordinary shares.</t>
    </r>
  </si>
  <si>
    <t>Barring any unforeseen circumstances, the Directors of Rexit believe that the Group's prospects for the financial year ending 30 June 2012 remains favourable.</t>
  </si>
  <si>
    <t xml:space="preserve"> Investments in quoted funds</t>
  </si>
  <si>
    <t>- Unrealised losses</t>
  </si>
  <si>
    <t>Decrease in trade and other receivables</t>
  </si>
  <si>
    <t>Development costs written off</t>
  </si>
  <si>
    <t>Cash</t>
  </si>
  <si>
    <t>inflow/(outflow)</t>
  </si>
  <si>
    <t>Net cash from operating activities</t>
  </si>
  <si>
    <t>Cash generated from operations</t>
  </si>
  <si>
    <t>Increase in trade and other payables</t>
  </si>
  <si>
    <t>Decrease in deferred income</t>
  </si>
  <si>
    <t>NET INCREASE IN CASH AND CASH EQUIVALENTS</t>
  </si>
  <si>
    <t xml:space="preserve">Issued at the beginning of the quarter/year </t>
  </si>
  <si>
    <t>25 August 2011</t>
  </si>
  <si>
    <t>The interim financial statements were authorised for issue by the Board of Directors in accordance with a resolution of the Directors dated 25 August 2011.</t>
  </si>
  <si>
    <t>Reclassification of reserve attributable to a</t>
  </si>
  <si>
    <t xml:space="preserve"> subsidiary company held for sale</t>
  </si>
  <si>
    <t>&lt;------------------------------------------------------Attributable to Owners of the Company------------------------------------------------------------&gt;</t>
  </si>
  <si>
    <t>&lt;----------------------Non-distributable---------------------&gt;</t>
  </si>
  <si>
    <t>&lt;----------Distributable------------&gt;</t>
  </si>
  <si>
    <t>B15</t>
  </si>
  <si>
    <t>Net Assets per share for the current quarter is arrived at based on the Group's Net Assets of RM31,473,943 over the number of ordinary shares of 189,333,333 shares of RM0.10 each.</t>
  </si>
  <si>
    <r>
      <t>In the preceding year corresponding quarter, a tax-exempt interim dividend of 15% per ordinary share</t>
    </r>
    <r>
      <rPr>
        <sz val="10"/>
        <color indexed="18"/>
        <rFont val="Book Antiqua"/>
        <family val="1"/>
      </rPr>
      <t xml:space="preserve"> </t>
    </r>
    <r>
      <rPr>
        <sz val="10"/>
        <rFont val="Book Antiqua"/>
        <family val="1"/>
      </rPr>
      <t>of RM0.10 for the financial year ended 30 June 2010, amounting to RM2,801,087 (Ringgit Malaysia: Two Million Eight Hundred One Thousand and Eighty Seven Only) was paid on 25 May 2010 to shareholders who were registered at the close of business on 17 May 2010.</t>
    </r>
  </si>
  <si>
    <t>The total dividend of the current financial year is 2 sen per ordinary share of RM0.10.</t>
  </si>
  <si>
    <t>There were no corporate proposals announced but not yet completed  as at 19 August 2011 (the latest practicable date which is not earlier than 7 days from the date of issue of this financial results) save as disclosed below:-</t>
  </si>
  <si>
    <t xml:space="preserve">No Dividend has been declared or paid in the current quarter under review.
</t>
  </si>
  <si>
    <t>Excess of Group's interest in net fair value of subsidiary</t>
  </si>
  <si>
    <t xml:space="preserve"> company's identifiable net assets over cost</t>
  </si>
  <si>
    <t xml:space="preserve"> classified as held for sale</t>
  </si>
  <si>
    <t>Impairment loss on investment in a subsidiary company</t>
  </si>
  <si>
    <t>Continuing operations</t>
  </si>
  <si>
    <t>Discontinued operations</t>
  </si>
  <si>
    <t>For the purposes of the consolidated cash flow, cash and cash equivalents comprise the following:</t>
  </si>
  <si>
    <t>For the current quarter ended 30 June 2011, Rexit Group recorded a revenue of RM3.728 million mainly from software sales including subscription and transaction fees, value-added hardware and system software sales. For the financial year to-date, the Group recorded a profit before tax ("PBT") of RM4.639 million and a profit after tax and non-controlling interests of RM4.589 million.</t>
  </si>
  <si>
    <t>On 2 March 2011 and 14 April 2011, Rexit had submitted further applications to the SC to seek for an extension of time to meet the Bumiputera Equity Condition.</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</si>
</sst>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M &quot;#,##0_);\(&quot;RM &quot;#,##0\)"/>
    <numFmt numFmtId="173" formatCode="&quot;RM &quot;#,##0_);[Red]\(&quot;RM &quot;#,##0\)"/>
    <numFmt numFmtId="174" formatCode="&quot;RM &quot;#,##0.00_);\(&quot;RM &quot;#,##0.00\)"/>
    <numFmt numFmtId="175" formatCode="&quot;RM &quot;#,##0.00_);[Red]\(&quot;RM &quot;#,##0.00\)"/>
    <numFmt numFmtId="176" formatCode="_(&quot;RM &quot;* #,##0_);_(&quot;RM &quot;* \(#,##0\);_(&quot;RM &quot;* &quot;-&quot;_);_(@_)"/>
    <numFmt numFmtId="177" formatCode="_(&quot;RM &quot;* #,##0.00_);_(&quot;RM &quot;* \(#,##0.00\);_(&quot;RM &quot;* &quot;-&quot;??_);_(@_)"/>
    <numFmt numFmtId="178" formatCode="_(* #,##0_);_(* \(#,##0\);_(* &quot;-&quot;??_);_(@_)"/>
    <numFmt numFmtId="179" formatCode="_(* #,##0.0000_);_(* \(#,##0.0000\);_(* &quot;-&quot;??_);_(@_)"/>
    <numFmt numFmtId="180" formatCode="0.00_);[Red]\(0.00\)"/>
    <numFmt numFmtId="181" formatCode="&quot;RM&quot;#,##0_);\(&quot;RM&quot;#,##0\)"/>
    <numFmt numFmtId="182" formatCode="General_)"/>
    <numFmt numFmtId="183" formatCode="0.00%;\(0.00\)%"/>
    <numFmt numFmtId="184" formatCode="#,##0.000_);[Red]\(#,##0.000\)"/>
    <numFmt numFmtId="185" formatCode="0.000%"/>
    <numFmt numFmtId="186" formatCode="&quot;$&quot;#,##0\ ;\(&quot;$&quot;#,##0\)"/>
    <numFmt numFmtId="187" formatCode="0.00_)"/>
    <numFmt numFmtId="188" formatCode="_-&quot;RM&quot;* #,##0.00_-;\-&quot;RM&quot;* #,##0.00_-;_-&quot;RM&quot;* &quot;-&quot;??_-;_-@_-"/>
    <numFmt numFmtId="189" formatCode="#,##0.0_);\(#,##0.0\)"/>
    <numFmt numFmtId="190" formatCode="#,##0.00&quot;$&quot;_);[Red]\(#,##0.00&quot;$&quot;\)"/>
    <numFmt numFmtId="191" formatCode="_ * #,##0_)&quot;$&quot;_ ;_ * \(#,##0\)&quot;$&quot;_ ;_ * &quot;-&quot;_)&quot;$&quot;_ ;_ @_ "/>
    <numFmt numFmtId="192" formatCode="0.0%;\(0.0%\)"/>
    <numFmt numFmtId="193" formatCode="&quot;L.&quot;\ #,##0;[Red]\-&quot;L.&quot;\ #,##0"/>
    <numFmt numFmtId="194" formatCode="#,##0;\(#,##0\)"/>
    <numFmt numFmtId="195" formatCode="\$#,##0.00;\(\$#,##0.00\)"/>
    <numFmt numFmtId="196" formatCode="\$#,##0;\(\$#,##0\)"/>
    <numFmt numFmtId="197" formatCode="#,##0\ &quot;F&quot;;[Red]\-#,##0\ &quot;F&quot;"/>
    <numFmt numFmtId="198" formatCode="#,##0.00\ &quot;F&quot;;[Red]\-#,##0.00\ &quot;F&quot;"/>
    <numFmt numFmtId="199" formatCode="_(&quot;MYR&quot;* #,##0_);_(&quot;MYR&quot;* \(#,##0\);_(&quot;MYR&quot;* &quot;-&quot;_);_(@_)"/>
    <numFmt numFmtId="200" formatCode="_ * #,##0_)_£_ ;_ * \(#,##0\)_£_ ;_ * &quot;-&quot;_)_£_ ;_ @_ "/>
    <numFmt numFmtId="201" formatCode="_ * #,##0.00_)&quot;$&quot;_ ;_ * \(#,##0.00\)&quot;$&quot;_ ;_ * &quot;-&quot;??_)&quot;$&quot;_ ;_ @_ "/>
    <numFmt numFmtId="202" formatCode="&quot;RM&quot;#,##0.00;[Red]\-&quot;RM&quot;#,##0.00"/>
    <numFmt numFmtId="203" formatCode="&quot;RM&quot;#,##0.00;\-&quot;RM&quot;#,##0.00"/>
    <numFmt numFmtId="204" formatCode="&quot;Yes&quot;;&quot;Yes&quot;;&quot;No&quot;"/>
    <numFmt numFmtId="205" formatCode="&quot;True&quot;;&quot;True&quot;;&quot;False&quot;"/>
    <numFmt numFmtId="206" formatCode="&quot;On&quot;;&quot;On&quot;;&quot;Off&quot;"/>
    <numFmt numFmtId="207" formatCode="[$€-2]\ #,##0.00_);[Red]\([$€-2]\ #,##0.00\)"/>
    <numFmt numFmtId="208" formatCode="_(* #,##0.0_);_(* \(#,##0.0\);_(* &quot;-&quot;??_);_(@_)"/>
    <numFmt numFmtId="209" formatCode="[$-409]dddd\,\ mmmm\ dd\,\ yyyy"/>
    <numFmt numFmtId="210" formatCode="[$-409]h:mm:ss\ AM/PM"/>
  </numFmts>
  <fonts count="50">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Book Antiqua"/>
      <family val="1"/>
    </font>
    <font>
      <b/>
      <sz val="10"/>
      <name val="Book Antiqua"/>
      <family val="1"/>
    </font>
    <font>
      <sz val="10"/>
      <name val="Book Antiqua"/>
      <family val="1"/>
    </font>
    <font>
      <sz val="10"/>
      <name val="Palatino"/>
      <family val="1"/>
    </font>
    <font>
      <b/>
      <sz val="10"/>
      <name val="Palatino"/>
      <family val="1"/>
    </font>
    <font>
      <sz val="12"/>
      <name val="Helv"/>
      <family val="0"/>
    </font>
    <font>
      <sz val="12"/>
      <name val="Tms Rmn"/>
      <family val="0"/>
    </font>
    <font>
      <u val="single"/>
      <sz val="10"/>
      <color indexed="36"/>
      <name val="Arial"/>
      <family val="2"/>
    </font>
    <font>
      <sz val="8.5"/>
      <color indexed="62"/>
      <name val="MS Serif"/>
      <family val="1"/>
    </font>
    <font>
      <b/>
      <sz val="12"/>
      <name val="Arial"/>
      <family val="2"/>
    </font>
    <font>
      <u val="single"/>
      <sz val="10"/>
      <color indexed="12"/>
      <name val="Arial"/>
      <family val="2"/>
    </font>
    <font>
      <sz val="10"/>
      <name val="AA Condensed"/>
      <family val="0"/>
    </font>
    <font>
      <b/>
      <i/>
      <sz val="16"/>
      <name val="Helv"/>
      <family val="0"/>
    </font>
    <font>
      <b/>
      <sz val="10"/>
      <name val="Arial"/>
      <family val="2"/>
    </font>
    <font>
      <sz val="8.5"/>
      <name val="MS Serif"/>
      <family val="1"/>
    </font>
    <font>
      <sz val="10"/>
      <name val="Helv"/>
      <family val="0"/>
    </font>
    <font>
      <sz val="10"/>
      <name val="Times New Roman"/>
      <family val="1"/>
    </font>
    <font>
      <sz val="10"/>
      <color indexed="8"/>
      <name val="Arial"/>
      <family val="2"/>
    </font>
    <font>
      <sz val="10"/>
      <name val="MS Sans Serif"/>
      <family val="2"/>
    </font>
    <font>
      <sz val="8"/>
      <name val="Arial"/>
      <family val="2"/>
    </font>
    <font>
      <sz val="9"/>
      <name val="Times New Roman"/>
      <family val="1"/>
    </font>
    <font>
      <sz val="8"/>
      <name val="Times New Roman"/>
      <family val="1"/>
    </font>
    <font>
      <sz val="8"/>
      <color indexed="10"/>
      <name val="Arial Narrow"/>
      <family val="2"/>
    </font>
    <font>
      <sz val="14"/>
      <name val="뼻뮝"/>
      <family val="3"/>
    </font>
    <font>
      <sz val="12"/>
      <name val="뼻뮝"/>
      <family val="1"/>
    </font>
    <font>
      <sz val="12"/>
      <name val="바탕체"/>
      <family val="1"/>
    </font>
    <font>
      <sz val="10"/>
      <name val="굴림체"/>
      <family val="3"/>
    </font>
    <font>
      <strike/>
      <sz val="10"/>
      <color indexed="10"/>
      <name val="Book Antiqua"/>
      <family val="1"/>
    </font>
    <font>
      <b/>
      <u val="single"/>
      <sz val="10"/>
      <name val="Book Antiqua"/>
      <family val="1"/>
    </font>
    <font>
      <sz val="10"/>
      <color indexed="10"/>
      <name val="Book Antiqua"/>
      <family val="1"/>
    </font>
    <font>
      <u val="single"/>
      <sz val="10"/>
      <name val="Book Antiqua"/>
      <family val="1"/>
    </font>
    <font>
      <sz val="10"/>
      <color indexed="18"/>
      <name val="Book Antiqua"/>
      <family val="1"/>
    </font>
  </fonts>
  <fills count="26">
    <fill>
      <patternFill/>
    </fill>
    <fill>
      <patternFill patternType="gray125"/>
    </fill>
    <fill>
      <patternFill patternType="solid">
        <fgColor indexed="42"/>
        <bgColor indexed="64"/>
      </patternFill>
    </fill>
    <fill>
      <patternFill patternType="solid">
        <fgColor indexed="31"/>
        <bgColor indexed="64"/>
      </patternFill>
    </fill>
    <fill>
      <patternFill patternType="solid">
        <fgColor indexed="45"/>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5"/>
        <bgColor indexed="64"/>
      </patternFill>
    </fill>
    <fill>
      <patternFill patternType="gray0625">
        <fgColor indexed="10"/>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s>
  <borders count="23">
    <border>
      <left/>
      <right/>
      <top/>
      <bottom/>
      <diagonal/>
    </border>
    <border>
      <left style="thin"/>
      <right style="thin"/>
      <top style="thin"/>
      <bottom style="thin"/>
    </border>
    <border>
      <left>
        <color indexed="63"/>
      </left>
      <right>
        <color indexed="63"/>
      </right>
      <top>
        <color indexed="63"/>
      </top>
      <bottom style="medium"/>
    </border>
    <border>
      <left>
        <color indexed="63"/>
      </left>
      <right>
        <color indexed="63"/>
      </right>
      <top>
        <color indexed="63"/>
      </top>
      <bottom style="thin"/>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right style="thin"/>
      <top style="dotted"/>
      <bottom style="dotted"/>
    </border>
    <border>
      <left style="thin">
        <color indexed="57"/>
      </left>
      <right style="thin">
        <color indexed="57"/>
      </right>
      <top style="hair">
        <color indexed="57"/>
      </top>
      <bottom style="hair">
        <color indexed="57"/>
      </bottom>
    </border>
    <border>
      <left>
        <color indexed="63"/>
      </left>
      <right>
        <color indexed="63"/>
      </right>
      <top style="medium"/>
      <bottom style="medium"/>
    </border>
    <border>
      <left>
        <color indexed="63"/>
      </left>
      <right>
        <color indexed="63"/>
      </right>
      <top style="thin"/>
      <bottom style="thin"/>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right style="thin"/>
      <top>
        <color indexed="63"/>
      </top>
      <bottom>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dotted"/>
      <right style="dotted"/>
      <top style="dotted"/>
      <bottom style="dotted"/>
    </border>
    <border>
      <left>
        <color indexed="63"/>
      </left>
      <right>
        <color indexed="63"/>
      </right>
      <top style="thin">
        <color indexed="62"/>
      </top>
      <bottom style="double">
        <color indexed="62"/>
      </bottom>
    </border>
    <border>
      <left>
        <color indexed="63"/>
      </left>
      <right>
        <color indexed="63"/>
      </right>
      <top style="thin"/>
      <bottom style="double"/>
    </border>
    <border>
      <left>
        <color indexed="63"/>
      </left>
      <right>
        <color indexed="63"/>
      </right>
      <top style="thin"/>
      <bottom style="medium"/>
    </border>
    <border>
      <left>
        <color indexed="63"/>
      </left>
      <right>
        <color indexed="63"/>
      </right>
      <top style="thin"/>
      <bottom>
        <color indexed="63"/>
      </bottom>
    </border>
    <border>
      <left>
        <color indexed="63"/>
      </left>
      <right>
        <color indexed="63"/>
      </right>
      <top>
        <color indexed="63"/>
      </top>
      <bottom style="double"/>
    </border>
  </borders>
  <cellStyleXfs count="1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2" borderId="0">
      <alignment/>
      <protection/>
    </xf>
    <xf numFmtId="0" fontId="0" fillId="0" borderId="0">
      <alignment/>
      <protection/>
    </xf>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15" fontId="32" fillId="0" borderId="0" applyNumberFormat="0" applyFont="0">
      <alignment/>
      <protection/>
    </xf>
    <xf numFmtId="0" fontId="21" fillId="0" borderId="1">
      <alignment horizontal="center"/>
      <protection/>
    </xf>
    <xf numFmtId="0" fontId="22" fillId="0" borderId="0">
      <alignment/>
      <protection/>
    </xf>
    <xf numFmtId="0" fontId="22" fillId="0" borderId="2" applyFill="0">
      <alignment horizontal="center"/>
      <protection locked="0"/>
    </xf>
    <xf numFmtId="0" fontId="21" fillId="0" borderId="0" applyFill="0">
      <alignment horizontal="center"/>
      <protection locked="0"/>
    </xf>
    <xf numFmtId="0" fontId="21" fillId="16" borderId="0">
      <alignment/>
      <protection/>
    </xf>
    <xf numFmtId="0" fontId="21" fillId="0" borderId="0">
      <alignment/>
      <protection locked="0"/>
    </xf>
    <xf numFmtId="0" fontId="21" fillId="0" borderId="0">
      <alignment/>
      <protection/>
    </xf>
    <xf numFmtId="180" fontId="0" fillId="0" borderId="0">
      <alignment/>
      <protection/>
    </xf>
    <xf numFmtId="181" fontId="0" fillId="0" borderId="0">
      <alignment/>
      <protection/>
    </xf>
    <xf numFmtId="0" fontId="22" fillId="17" borderId="0">
      <alignment horizontal="right"/>
      <protection/>
    </xf>
    <xf numFmtId="0" fontId="21" fillId="0" borderId="0">
      <alignment/>
      <protection/>
    </xf>
    <xf numFmtId="0" fontId="23" fillId="0" borderId="3" applyBorder="0">
      <alignment/>
      <protection/>
    </xf>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0" fontId="3" fillId="4" borderId="0" applyNumberFormat="0" applyBorder="0" applyAlignment="0" applyProtection="0"/>
    <xf numFmtId="0" fontId="0" fillId="0" borderId="0" applyFill="0" applyBorder="0" applyAlignment="0">
      <protection/>
    </xf>
    <xf numFmtId="189" fontId="33" fillId="0" borderId="0" applyFill="0" applyBorder="0" applyAlignment="0">
      <protection/>
    </xf>
    <xf numFmtId="179" fontId="33" fillId="0" borderId="0" applyFill="0" applyBorder="0" applyAlignment="0">
      <protection/>
    </xf>
    <xf numFmtId="190" fontId="0" fillId="0" borderId="0" applyFill="0" applyBorder="0" applyAlignment="0">
      <protection/>
    </xf>
    <xf numFmtId="191" fontId="0" fillId="0" borderId="0" applyFill="0" applyBorder="0" applyAlignment="0">
      <protection/>
    </xf>
    <xf numFmtId="170" fontId="33" fillId="0" borderId="0" applyFill="0" applyBorder="0" applyAlignment="0">
      <protection/>
    </xf>
    <xf numFmtId="192" fontId="33" fillId="0" borderId="0" applyFill="0" applyBorder="0" applyAlignment="0">
      <protection/>
    </xf>
    <xf numFmtId="189" fontId="33" fillId="0" borderId="0" applyFill="0" applyBorder="0" applyAlignment="0">
      <protection/>
    </xf>
    <xf numFmtId="0" fontId="4" fillId="22" borderId="4" applyNumberFormat="0" applyAlignment="0" applyProtection="0"/>
    <xf numFmtId="0" fontId="5" fillId="23" borderId="5" applyNumberFormat="0" applyAlignment="0" applyProtection="0"/>
    <xf numFmtId="171" fontId="0" fillId="0" borderId="0" applyFont="0" applyFill="0" applyBorder="0" applyAlignment="0" applyProtection="0"/>
    <xf numFmtId="193" fontId="0" fillId="0" borderId="0">
      <alignment/>
      <protection/>
    </xf>
    <xf numFmtId="193" fontId="0" fillId="0" borderId="0">
      <alignment/>
      <protection/>
    </xf>
    <xf numFmtId="193" fontId="0" fillId="0" borderId="0">
      <alignment/>
      <protection/>
    </xf>
    <xf numFmtId="193" fontId="0" fillId="0" borderId="0">
      <alignment/>
      <protection/>
    </xf>
    <xf numFmtId="193" fontId="0" fillId="0" borderId="0">
      <alignment/>
      <protection/>
    </xf>
    <xf numFmtId="193" fontId="0" fillId="0" borderId="0">
      <alignment/>
      <protection/>
    </xf>
    <xf numFmtId="193" fontId="0" fillId="0" borderId="0">
      <alignment/>
      <protection/>
    </xf>
    <xf numFmtId="193" fontId="0" fillId="0" borderId="0">
      <alignment/>
      <protection/>
    </xf>
    <xf numFmtId="169" fontId="0" fillId="0" borderId="0" applyFont="0" applyFill="0" applyBorder="0" applyAlignment="0" applyProtection="0"/>
    <xf numFmtId="170" fontId="33" fillId="0" borderId="0" applyFont="0" applyFill="0" applyBorder="0" applyAlignment="0" applyProtection="0"/>
    <xf numFmtId="171" fontId="0" fillId="0" borderId="0" applyFont="0" applyFill="0" applyBorder="0" applyAlignment="0" applyProtection="0"/>
    <xf numFmtId="194" fontId="34" fillId="0" borderId="0">
      <alignment/>
      <protection/>
    </xf>
    <xf numFmtId="3" fontId="0" fillId="0" borderId="0">
      <alignment/>
      <protection/>
    </xf>
    <xf numFmtId="170" fontId="0" fillId="0" borderId="0" applyFont="0" applyFill="0" applyBorder="0" applyAlignment="0" applyProtection="0"/>
    <xf numFmtId="168" fontId="0" fillId="0" borderId="0" applyFont="0" applyFill="0" applyBorder="0" applyAlignment="0" applyProtection="0"/>
    <xf numFmtId="189" fontId="33" fillId="0" borderId="0" applyFont="0" applyFill="0" applyBorder="0" applyAlignment="0" applyProtection="0"/>
    <xf numFmtId="170" fontId="0" fillId="0" borderId="0" applyFont="0" applyFill="0" applyBorder="0" applyAlignment="0" applyProtection="0"/>
    <xf numFmtId="168" fontId="0" fillId="0" borderId="0">
      <alignment/>
      <protection/>
    </xf>
    <xf numFmtId="195" fontId="34" fillId="0" borderId="0">
      <alignment/>
      <protection/>
    </xf>
    <xf numFmtId="182" fontId="23" fillId="0" borderId="0">
      <alignment/>
      <protection/>
    </xf>
    <xf numFmtId="183" fontId="18" fillId="0" borderId="0">
      <alignment/>
      <protection locked="0"/>
    </xf>
    <xf numFmtId="14" fontId="35" fillId="0" borderId="0" applyFill="0" applyBorder="0" applyAlignment="0">
      <protection/>
    </xf>
    <xf numFmtId="0" fontId="0" fillId="0" borderId="0" applyFont="0" applyFill="0" applyBorder="0" applyAlignment="0" applyProtection="0"/>
    <xf numFmtId="196" fontId="34" fillId="0" borderId="0">
      <alignment/>
      <protection/>
    </xf>
    <xf numFmtId="0" fontId="24" fillId="0" borderId="0" applyNumberFormat="0" applyFill="0" applyBorder="0" applyAlignment="0" applyProtection="0"/>
    <xf numFmtId="170" fontId="33" fillId="0" borderId="0" applyFill="0" applyBorder="0" applyAlignment="0">
      <protection/>
    </xf>
    <xf numFmtId="189" fontId="33" fillId="0" borderId="0" applyFill="0" applyBorder="0" applyAlignment="0">
      <protection/>
    </xf>
    <xf numFmtId="170" fontId="33" fillId="0" borderId="0" applyFill="0" applyBorder="0" applyAlignment="0">
      <protection/>
    </xf>
    <xf numFmtId="192" fontId="33" fillId="0" borderId="0" applyFill="0" applyBorder="0" applyAlignment="0">
      <protection/>
    </xf>
    <xf numFmtId="189" fontId="33" fillId="0" borderId="0" applyFill="0" applyBorder="0" applyAlignment="0">
      <protection/>
    </xf>
    <xf numFmtId="0" fontId="6" fillId="0" borderId="0" applyNumberFormat="0" applyFill="0" applyBorder="0" applyAlignment="0" applyProtection="0"/>
    <xf numFmtId="171" fontId="36" fillId="0" borderId="6" applyFill="0" applyProtection="0">
      <alignment/>
    </xf>
    <xf numFmtId="184" fontId="0" fillId="0" borderId="0">
      <alignment/>
      <protection locked="0"/>
    </xf>
    <xf numFmtId="0" fontId="25" fillId="0" borderId="0" applyNumberFormat="0" applyFill="0" applyBorder="0" applyAlignment="0" applyProtection="0"/>
    <xf numFmtId="0" fontId="7" fillId="2" borderId="0" applyNumberFormat="0" applyBorder="0" applyAlignment="0" applyProtection="0"/>
    <xf numFmtId="40" fontId="26" fillId="22" borderId="7" applyNumberFormat="0" applyFont="0" applyFill="0" applyAlignment="0">
      <protection/>
    </xf>
    <xf numFmtId="38" fontId="37" fillId="22" borderId="0" applyNumberFormat="0" applyBorder="0" applyAlignment="0" applyProtection="0"/>
    <xf numFmtId="0" fontId="27" fillId="0" borderId="8" applyNumberFormat="0" applyAlignment="0" applyProtection="0"/>
    <xf numFmtId="0" fontId="27" fillId="0" borderId="9">
      <alignment horizontal="left" vertical="center"/>
      <protection/>
    </xf>
    <xf numFmtId="0" fontId="8" fillId="0" borderId="10" applyNumberFormat="0" applyFill="0" applyAlignment="0" applyProtection="0"/>
    <xf numFmtId="0" fontId="9" fillId="0" borderId="11" applyNumberFormat="0" applyFill="0" applyAlignment="0" applyProtection="0"/>
    <xf numFmtId="0" fontId="10" fillId="0" borderId="12" applyNumberFormat="0" applyFill="0" applyAlignment="0" applyProtection="0"/>
    <xf numFmtId="0" fontId="10" fillId="0" borderId="0" applyNumberFormat="0" applyFill="0" applyBorder="0" applyAlignment="0" applyProtection="0"/>
    <xf numFmtId="185" fontId="0" fillId="0" borderId="0">
      <alignment/>
      <protection locked="0"/>
    </xf>
    <xf numFmtId="185" fontId="0" fillId="0" borderId="0">
      <alignment/>
      <protection locked="0"/>
    </xf>
    <xf numFmtId="0" fontId="28" fillId="0" borderId="0" applyNumberFormat="0" applyFill="0" applyBorder="0" applyAlignment="0" applyProtection="0"/>
    <xf numFmtId="0" fontId="11" fillId="7" borderId="4" applyNumberFormat="0" applyAlignment="0" applyProtection="0"/>
    <xf numFmtId="10" fontId="37" fillId="24" borderId="1" applyNumberFormat="0" applyBorder="0" applyAlignment="0" applyProtection="0"/>
    <xf numFmtId="186" fontId="29" fillId="0" borderId="0">
      <alignment horizontal="center"/>
      <protection/>
    </xf>
    <xf numFmtId="170" fontId="33" fillId="0" borderId="0" applyFill="0" applyBorder="0" applyAlignment="0">
      <protection/>
    </xf>
    <xf numFmtId="189" fontId="33" fillId="0" borderId="0" applyFill="0" applyBorder="0" applyAlignment="0">
      <protection/>
    </xf>
    <xf numFmtId="170" fontId="33" fillId="0" borderId="0" applyFill="0" applyBorder="0" applyAlignment="0">
      <protection/>
    </xf>
    <xf numFmtId="192" fontId="33" fillId="0" borderId="0" applyFill="0" applyBorder="0" applyAlignment="0">
      <protection/>
    </xf>
    <xf numFmtId="189" fontId="33" fillId="0" borderId="0" applyFill="0" applyBorder="0" applyAlignment="0">
      <protection/>
    </xf>
    <xf numFmtId="0" fontId="12" fillId="0" borderId="13" applyNumberFormat="0" applyFill="0" applyAlignment="0" applyProtection="0"/>
    <xf numFmtId="38" fontId="36" fillId="0" borderId="0" applyFont="0" applyFill="0" applyBorder="0" applyAlignment="0" applyProtection="0"/>
    <xf numFmtId="40" fontId="36" fillId="0" borderId="0" applyFont="0" applyFill="0" applyBorder="0" applyAlignment="0" applyProtection="0"/>
    <xf numFmtId="15" fontId="38" fillId="0" borderId="14" applyNumberFormat="0" applyFont="0" applyFill="0" applyAlignment="0">
      <protection/>
    </xf>
    <xf numFmtId="197" fontId="36" fillId="0" borderId="0" applyFont="0" applyFill="0" applyBorder="0" applyAlignment="0" applyProtection="0"/>
    <xf numFmtId="198" fontId="36" fillId="0" borderId="0" applyFont="0" applyFill="0" applyBorder="0" applyAlignment="0" applyProtection="0"/>
    <xf numFmtId="0" fontId="13" fillId="25" borderId="0" applyNumberFormat="0" applyBorder="0" applyAlignment="0" applyProtection="0"/>
    <xf numFmtId="49" fontId="37" fillId="0" borderId="0" applyNumberFormat="0" applyFont="0" applyFill="0" applyBorder="0" applyAlignment="0" applyProtection="0"/>
    <xf numFmtId="187" fontId="30" fillId="0" borderId="0">
      <alignment/>
      <protection/>
    </xf>
    <xf numFmtId="0" fontId="0" fillId="0" borderId="0">
      <alignment/>
      <protection/>
    </xf>
    <xf numFmtId="0" fontId="0" fillId="24" borderId="15" applyNumberFormat="0" applyFont="0" applyAlignment="0" applyProtection="0"/>
    <xf numFmtId="0" fontId="0" fillId="0" borderId="0" applyFont="0" applyFill="0" applyBorder="0" applyAlignment="0" applyProtection="0"/>
    <xf numFmtId="0" fontId="0" fillId="0" borderId="0" applyFont="0" applyFill="0" applyBorder="0" applyAlignment="0" applyProtection="0"/>
    <xf numFmtId="0" fontId="14" fillId="22" borderId="16" applyNumberFormat="0" applyAlignment="0" applyProtection="0"/>
    <xf numFmtId="9" fontId="0" fillId="0" borderId="0" applyFont="0" applyFill="0" applyBorder="0" applyAlignment="0" applyProtection="0"/>
    <xf numFmtId="191" fontId="0" fillId="0" borderId="0" applyFont="0" applyFill="0" applyBorder="0" applyAlignment="0" applyProtection="0"/>
    <xf numFmtId="199" fontId="0" fillId="0" borderId="0" applyFont="0" applyFill="0" applyBorder="0" applyAlignment="0" applyProtection="0"/>
    <xf numFmtId="10" fontId="0" fillId="0" borderId="0" applyFont="0" applyFill="0" applyBorder="0" applyAlignment="0" applyProtection="0"/>
    <xf numFmtId="9" fontId="0" fillId="0" borderId="0" applyFont="0" applyFill="0" applyBorder="0" applyAlignment="0" applyProtection="0"/>
    <xf numFmtId="170" fontId="33" fillId="0" borderId="0" applyFill="0" applyBorder="0" applyAlignment="0">
      <protection/>
    </xf>
    <xf numFmtId="189" fontId="33" fillId="0" borderId="0" applyFill="0" applyBorder="0" applyAlignment="0">
      <protection/>
    </xf>
    <xf numFmtId="170" fontId="33" fillId="0" borderId="0" applyFill="0" applyBorder="0" applyAlignment="0">
      <protection/>
    </xf>
    <xf numFmtId="192" fontId="33" fillId="0" borderId="0" applyFill="0" applyBorder="0" applyAlignment="0">
      <protection/>
    </xf>
    <xf numFmtId="189" fontId="33" fillId="0" borderId="0" applyFill="0" applyBorder="0" applyAlignment="0">
      <protection/>
    </xf>
    <xf numFmtId="38" fontId="39" fillId="0" borderId="17">
      <alignment vertical="center"/>
      <protection/>
    </xf>
    <xf numFmtId="198" fontId="36" fillId="0" borderId="0">
      <alignment horizontal="center"/>
      <protection/>
    </xf>
    <xf numFmtId="0" fontId="31" fillId="0" borderId="0">
      <alignment/>
      <protection/>
    </xf>
    <xf numFmtId="49" fontId="35" fillId="0" borderId="0" applyFill="0" applyBorder="0" applyAlignment="0">
      <protection/>
    </xf>
    <xf numFmtId="200" fontId="0" fillId="0" borderId="0" applyFill="0" applyBorder="0" applyAlignment="0">
      <protection/>
    </xf>
    <xf numFmtId="201" fontId="0" fillId="0" borderId="0" applyFill="0" applyBorder="0" applyAlignment="0">
      <protection/>
    </xf>
    <xf numFmtId="0" fontId="15" fillId="0" borderId="0" applyNumberFormat="0" applyFill="0" applyBorder="0" applyAlignment="0" applyProtection="0"/>
    <xf numFmtId="0" fontId="16" fillId="0" borderId="18" applyNumberFormat="0" applyFill="0" applyAlignment="0" applyProtection="0"/>
    <xf numFmtId="0" fontId="40" fillId="0" borderId="0">
      <alignment vertical="top"/>
      <protection/>
    </xf>
    <xf numFmtId="0" fontId="17" fillId="0" borderId="0" applyNumberFormat="0" applyFill="0" applyBorder="0" applyAlignment="0" applyProtection="0"/>
    <xf numFmtId="40" fontId="41" fillId="0" borderId="0" applyFont="0" applyFill="0" applyBorder="0" applyAlignment="0" applyProtection="0"/>
    <xf numFmtId="38"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0" fontId="0" fillId="0" borderId="0" applyFont="0" applyFill="0" applyBorder="0" applyAlignment="0" applyProtection="0"/>
    <xf numFmtId="0" fontId="42" fillId="0" borderId="0">
      <alignment/>
      <protection/>
    </xf>
    <xf numFmtId="202" fontId="0" fillId="0" borderId="0" applyFont="0" applyFill="0" applyBorder="0" applyAlignment="0" applyProtection="0"/>
    <xf numFmtId="188" fontId="0" fillId="0" borderId="0" applyFont="0" applyFill="0" applyBorder="0" applyAlignment="0" applyProtection="0"/>
    <xf numFmtId="0" fontId="43" fillId="0" borderId="0" applyFont="0" applyFill="0" applyBorder="0" applyAlignment="0" applyProtection="0"/>
    <xf numFmtId="203" fontId="0" fillId="0" borderId="0" applyFont="0" applyFill="0" applyBorder="0" applyAlignment="0" applyProtection="0"/>
    <xf numFmtId="0" fontId="44" fillId="0" borderId="0">
      <alignment/>
      <protection/>
    </xf>
  </cellStyleXfs>
  <cellXfs count="139">
    <xf numFmtId="0" fontId="0" fillId="0" borderId="0" xfId="0" applyAlignment="1">
      <alignment/>
    </xf>
    <xf numFmtId="0" fontId="19" fillId="0" borderId="0" xfId="0" applyFont="1" applyFill="1" applyAlignment="1">
      <alignment vertical="top"/>
    </xf>
    <xf numFmtId="0" fontId="20" fillId="0" borderId="0" xfId="0" applyFont="1" applyFill="1" applyAlignment="1">
      <alignment vertical="top"/>
    </xf>
    <xf numFmtId="0" fontId="20" fillId="0" borderId="0" xfId="0" applyFont="1" applyFill="1" applyAlignment="1">
      <alignment vertical="top" wrapText="1"/>
    </xf>
    <xf numFmtId="178" fontId="20" fillId="0" borderId="0" xfId="65" applyNumberFormat="1" applyFont="1" applyFill="1" applyBorder="1" applyAlignment="1">
      <alignment vertical="top"/>
    </xf>
    <xf numFmtId="178" fontId="20" fillId="0" borderId="0" xfId="65" applyNumberFormat="1" applyFont="1" applyFill="1" applyBorder="1" applyAlignment="1">
      <alignment horizontal="right" vertical="top"/>
    </xf>
    <xf numFmtId="0" fontId="20" fillId="0" borderId="0" xfId="0" applyFont="1" applyFill="1" applyAlignment="1">
      <alignment horizontal="justify" vertical="top" wrapText="1"/>
    </xf>
    <xf numFmtId="171" fontId="19" fillId="0" borderId="0" xfId="65" applyFont="1" applyFill="1" applyAlignment="1">
      <alignment horizontal="right" vertical="top"/>
    </xf>
    <xf numFmtId="171" fontId="19" fillId="0" borderId="0" xfId="65" applyFont="1" applyFill="1" applyAlignment="1" quotePrefix="1">
      <alignment horizontal="right" vertical="top"/>
    </xf>
    <xf numFmtId="178" fontId="20" fillId="0" borderId="0" xfId="65" applyNumberFormat="1" applyFont="1" applyFill="1" applyAlignment="1">
      <alignment vertical="top"/>
    </xf>
    <xf numFmtId="178" fontId="20" fillId="0" borderId="19" xfId="65" applyNumberFormat="1" applyFont="1" applyFill="1" applyBorder="1" applyAlignment="1">
      <alignment vertical="top"/>
    </xf>
    <xf numFmtId="178" fontId="20" fillId="0" borderId="0" xfId="65" applyNumberFormat="1" applyFont="1" applyFill="1" applyBorder="1" applyAlignment="1" quotePrefix="1">
      <alignment horizontal="right" vertical="top"/>
    </xf>
    <xf numFmtId="0" fontId="20" fillId="0" borderId="0" xfId="0" applyFont="1" applyFill="1" applyAlignment="1">
      <alignment horizontal="justify" vertical="top"/>
    </xf>
    <xf numFmtId="178" fontId="20" fillId="0" borderId="3" xfId="65" applyNumberFormat="1" applyFont="1" applyFill="1" applyBorder="1" applyAlignment="1">
      <alignment vertical="top"/>
    </xf>
    <xf numFmtId="171" fontId="20" fillId="0" borderId="2" xfId="65" applyFont="1" applyFill="1" applyBorder="1" applyAlignment="1">
      <alignment vertical="top"/>
    </xf>
    <xf numFmtId="0" fontId="20" fillId="0" borderId="0" xfId="0" applyFont="1" applyFill="1" applyAlignment="1">
      <alignment horizontal="center" vertical="top"/>
    </xf>
    <xf numFmtId="0" fontId="19" fillId="0" borderId="0" xfId="0" applyFont="1" applyFill="1" applyAlignment="1">
      <alignment horizontal="center" vertical="top"/>
    </xf>
    <xf numFmtId="0" fontId="20" fillId="0" borderId="0" xfId="0" applyFont="1" applyFill="1" applyAlignment="1">
      <alignment horizontal="right" vertical="top"/>
    </xf>
    <xf numFmtId="171" fontId="20" fillId="0" borderId="0" xfId="65" applyFont="1" applyFill="1" applyAlignment="1">
      <alignment horizontal="right" vertical="top"/>
    </xf>
    <xf numFmtId="178" fontId="20" fillId="0" borderId="0" xfId="0" applyNumberFormat="1" applyFont="1" applyFill="1" applyAlignment="1">
      <alignment vertical="top"/>
    </xf>
    <xf numFmtId="178" fontId="20" fillId="0" borderId="9" xfId="65" applyNumberFormat="1" applyFont="1" applyFill="1" applyBorder="1" applyAlignment="1">
      <alignment vertical="top"/>
    </xf>
    <xf numFmtId="178" fontId="19" fillId="0" borderId="0" xfId="65" applyNumberFormat="1" applyFont="1" applyFill="1" applyBorder="1" applyAlignment="1" quotePrefix="1">
      <alignment horizontal="right" vertical="top"/>
    </xf>
    <xf numFmtId="178" fontId="20" fillId="0" borderId="9" xfId="65" applyNumberFormat="1" applyFont="1" applyFill="1" applyBorder="1" applyAlignment="1">
      <alignment horizontal="right" vertical="top"/>
    </xf>
    <xf numFmtId="178" fontId="20" fillId="0" borderId="2" xfId="65" applyNumberFormat="1" applyFont="1" applyFill="1" applyBorder="1" applyAlignment="1">
      <alignment vertical="top"/>
    </xf>
    <xf numFmtId="171" fontId="20" fillId="0" borderId="2" xfId="65" applyFont="1" applyFill="1" applyBorder="1" applyAlignment="1">
      <alignment horizontal="right" vertical="top"/>
    </xf>
    <xf numFmtId="171" fontId="20" fillId="0" borderId="0" xfId="65" applyNumberFormat="1" applyFont="1" applyFill="1" applyAlignment="1">
      <alignment vertical="top"/>
    </xf>
    <xf numFmtId="178" fontId="45" fillId="0" borderId="0" xfId="65" applyNumberFormat="1" applyFont="1" applyFill="1" applyAlignment="1">
      <alignment vertical="top"/>
    </xf>
    <xf numFmtId="0" fontId="20" fillId="0" borderId="0" xfId="0" applyFont="1" applyFill="1" applyAlignment="1">
      <alignment horizontal="center" vertical="top" wrapText="1"/>
    </xf>
    <xf numFmtId="0" fontId="20" fillId="0" borderId="0" xfId="0" applyFont="1" applyFill="1" applyBorder="1" applyAlignment="1">
      <alignment vertical="top"/>
    </xf>
    <xf numFmtId="178" fontId="20" fillId="0" borderId="0" xfId="65" applyNumberFormat="1" applyFont="1" applyFill="1" applyAlignment="1">
      <alignment horizontal="right" vertical="top"/>
    </xf>
    <xf numFmtId="178" fontId="20" fillId="0" borderId="20" xfId="65" applyNumberFormat="1" applyFont="1" applyFill="1" applyBorder="1" applyAlignment="1">
      <alignment vertical="top"/>
    </xf>
    <xf numFmtId="171" fontId="20" fillId="0" borderId="0" xfId="65" applyFont="1" applyFill="1" applyBorder="1" applyAlignment="1">
      <alignment horizontal="right" vertical="top"/>
    </xf>
    <xf numFmtId="0" fontId="19" fillId="0" borderId="0" xfId="0" applyFont="1" applyFill="1" applyAlignment="1">
      <alignment/>
    </xf>
    <xf numFmtId="0" fontId="19" fillId="0" borderId="0" xfId="0" applyFont="1" applyFill="1" applyAlignment="1">
      <alignment horizontal="right" vertical="top"/>
    </xf>
    <xf numFmtId="0" fontId="19" fillId="0" borderId="0" xfId="0" applyFont="1" applyFill="1" applyBorder="1" applyAlignment="1">
      <alignment vertical="top"/>
    </xf>
    <xf numFmtId="0" fontId="20" fillId="0" borderId="0" xfId="0" applyFont="1" applyFill="1" applyAlignment="1">
      <alignment horizontal="left" vertical="top"/>
    </xf>
    <xf numFmtId="0" fontId="20" fillId="0" borderId="0" xfId="0" applyFont="1" applyFill="1" applyAlignment="1">
      <alignment/>
    </xf>
    <xf numFmtId="0" fontId="19" fillId="0" borderId="0" xfId="0" applyFont="1" applyFill="1" applyAlignment="1">
      <alignment horizontal="left" vertical="top" wrapText="1"/>
    </xf>
    <xf numFmtId="0" fontId="20" fillId="0" borderId="0" xfId="0" applyFont="1" applyFill="1" applyAlignment="1">
      <alignment horizontal="left" vertical="top" wrapText="1"/>
    </xf>
    <xf numFmtId="171" fontId="19" fillId="0" borderId="0" xfId="65" applyFont="1" applyFill="1" applyBorder="1" applyAlignment="1">
      <alignment horizontal="right" vertical="top"/>
    </xf>
    <xf numFmtId="0" fontId="20" fillId="0" borderId="0" xfId="0" applyFont="1" applyFill="1" applyBorder="1" applyAlignment="1">
      <alignment horizontal="justify" vertical="top" wrapText="1"/>
    </xf>
    <xf numFmtId="0" fontId="20" fillId="0" borderId="0" xfId="0" applyFont="1" applyFill="1" applyBorder="1" applyAlignment="1">
      <alignment horizontal="justify" vertical="top"/>
    </xf>
    <xf numFmtId="0" fontId="20" fillId="0" borderId="0" xfId="0" applyFont="1" applyFill="1" applyAlignment="1">
      <alignment wrapText="1"/>
    </xf>
    <xf numFmtId="15" fontId="19" fillId="0" borderId="0" xfId="65" applyNumberFormat="1" applyFont="1" applyFill="1" applyAlignment="1" quotePrefix="1">
      <alignment horizontal="right" vertical="top"/>
    </xf>
    <xf numFmtId="178" fontId="20" fillId="0" borderId="0" xfId="65" applyNumberFormat="1" applyFont="1" applyFill="1" applyAlignment="1" quotePrefix="1">
      <alignment horizontal="right" vertical="top"/>
    </xf>
    <xf numFmtId="178" fontId="20" fillId="0" borderId="19" xfId="65" applyNumberFormat="1" applyFont="1" applyFill="1" applyBorder="1" applyAlignment="1" quotePrefix="1">
      <alignment horizontal="right" vertical="top"/>
    </xf>
    <xf numFmtId="0" fontId="19" fillId="0" borderId="0" xfId="0" applyFont="1" applyFill="1" applyBorder="1" applyAlignment="1">
      <alignment horizontal="justify" vertical="top"/>
    </xf>
    <xf numFmtId="0" fontId="19" fillId="0" borderId="0" xfId="0" applyFont="1" applyFill="1" applyAlignment="1">
      <alignment horizontal="justify" vertical="top" wrapText="1"/>
    </xf>
    <xf numFmtId="15" fontId="19" fillId="0" borderId="0" xfId="0" applyNumberFormat="1" applyFont="1" applyFill="1" applyAlignment="1">
      <alignment horizontal="right" vertical="top"/>
    </xf>
    <xf numFmtId="0" fontId="19" fillId="0" borderId="0" xfId="0" applyFont="1" applyFill="1" applyAlignment="1" quotePrefix="1">
      <alignment horizontal="right" vertical="top"/>
    </xf>
    <xf numFmtId="169" fontId="20" fillId="0" borderId="0" xfId="0" applyNumberFormat="1" applyFont="1" applyFill="1" applyAlignment="1" quotePrefix="1">
      <alignment vertical="top"/>
    </xf>
    <xf numFmtId="169" fontId="20" fillId="0" borderId="0" xfId="0" applyNumberFormat="1" applyFont="1" applyFill="1" applyAlignment="1">
      <alignment vertical="top"/>
    </xf>
    <xf numFmtId="15" fontId="19" fillId="0" borderId="0" xfId="0" applyNumberFormat="1" applyFont="1" applyFill="1" applyAlignment="1" quotePrefix="1">
      <alignment horizontal="right" vertical="top"/>
    </xf>
    <xf numFmtId="3" fontId="20" fillId="0" borderId="0" xfId="0" applyNumberFormat="1" applyFont="1" applyFill="1" applyBorder="1" applyAlignment="1">
      <alignment vertical="top"/>
    </xf>
    <xf numFmtId="171" fontId="20" fillId="0" borderId="0" xfId="65" applyFont="1" applyFill="1" applyBorder="1" applyAlignment="1">
      <alignment vertical="top"/>
    </xf>
    <xf numFmtId="0" fontId="19" fillId="0" borderId="0" xfId="0" applyFont="1" applyFill="1" applyAlignment="1" quotePrefix="1">
      <alignment vertical="top"/>
    </xf>
    <xf numFmtId="0" fontId="19" fillId="0" borderId="0" xfId="0" applyFont="1" applyFill="1" applyAlignment="1">
      <alignment horizontal="left" vertical="top"/>
    </xf>
    <xf numFmtId="0" fontId="19" fillId="0" borderId="0" xfId="0" applyFont="1" applyFill="1" applyAlignment="1">
      <alignment vertical="top" wrapText="1"/>
    </xf>
    <xf numFmtId="15" fontId="20" fillId="0" borderId="0" xfId="0" applyNumberFormat="1" applyFont="1" applyFill="1" applyAlignment="1">
      <alignment vertical="top"/>
    </xf>
    <xf numFmtId="0" fontId="20" fillId="0" borderId="0" xfId="0" applyFont="1" applyFill="1" applyAlignment="1" quotePrefix="1">
      <alignment vertical="top"/>
    </xf>
    <xf numFmtId="0" fontId="20" fillId="0" borderId="0" xfId="0" applyFont="1" applyFill="1" applyAlignment="1">
      <alignment vertical="center" wrapText="1"/>
    </xf>
    <xf numFmtId="0" fontId="46" fillId="0" borderId="0" xfId="0" applyFont="1" applyFill="1" applyAlignment="1">
      <alignment vertical="top" wrapText="1"/>
    </xf>
    <xf numFmtId="178" fontId="20" fillId="0" borderId="0" xfId="65" applyNumberFormat="1" applyFont="1" applyFill="1" applyBorder="1" applyAlignment="1">
      <alignment vertical="center" wrapText="1"/>
    </xf>
    <xf numFmtId="0" fontId="20" fillId="0" borderId="0" xfId="0" applyFont="1" applyFill="1" applyBorder="1" applyAlignment="1">
      <alignment vertical="center" wrapText="1"/>
    </xf>
    <xf numFmtId="178" fontId="20" fillId="0" borderId="19" xfId="0" applyNumberFormat="1" applyFont="1" applyFill="1" applyBorder="1" applyAlignment="1">
      <alignment vertical="center" wrapText="1"/>
    </xf>
    <xf numFmtId="0" fontId="20" fillId="0" borderId="0" xfId="0" applyFont="1" applyFill="1" applyAlignment="1">
      <alignment horizontal="justify" wrapText="1"/>
    </xf>
    <xf numFmtId="15" fontId="19" fillId="0" borderId="0" xfId="65" applyNumberFormat="1" applyFont="1" applyFill="1" applyAlignment="1">
      <alignment horizontal="right" vertical="top"/>
    </xf>
    <xf numFmtId="171" fontId="19" fillId="0" borderId="0" xfId="65" applyFont="1" applyFill="1" applyAlignment="1">
      <alignment horizontal="center" vertical="top" wrapText="1"/>
    </xf>
    <xf numFmtId="0" fontId="19" fillId="0" borderId="0" xfId="0" applyFont="1" applyFill="1" applyBorder="1" applyAlignment="1">
      <alignment vertical="top" wrapText="1"/>
    </xf>
    <xf numFmtId="0" fontId="19" fillId="0" borderId="0" xfId="0" applyFont="1" applyFill="1" applyBorder="1" applyAlignment="1">
      <alignment horizontal="justify" vertical="top" wrapText="1"/>
    </xf>
    <xf numFmtId="178" fontId="20" fillId="0" borderId="21" xfId="65" applyNumberFormat="1" applyFont="1" applyFill="1" applyBorder="1" applyAlignment="1">
      <alignment vertical="top"/>
    </xf>
    <xf numFmtId="171" fontId="19" fillId="0" borderId="0" xfId="65" applyFont="1" applyFill="1" applyAlignment="1">
      <alignment vertical="top" wrapText="1"/>
    </xf>
    <xf numFmtId="178" fontId="20" fillId="0" borderId="3" xfId="65" applyNumberFormat="1" applyFont="1" applyFill="1" applyBorder="1" applyAlignment="1">
      <alignment horizontal="right" vertical="top"/>
    </xf>
    <xf numFmtId="0" fontId="48" fillId="0" borderId="0" xfId="0" applyFont="1" applyFill="1" applyBorder="1" applyAlignment="1">
      <alignment vertical="top"/>
    </xf>
    <xf numFmtId="0" fontId="20" fillId="0" borderId="0" xfId="0" applyFont="1" applyFill="1" applyBorder="1" applyAlignment="1">
      <alignment horizontal="left" vertical="top" wrapText="1" indent="1"/>
    </xf>
    <xf numFmtId="0" fontId="48" fillId="0" borderId="0" xfId="0" applyFont="1" applyFill="1" applyBorder="1" applyAlignment="1">
      <alignment horizontal="left" vertical="top"/>
    </xf>
    <xf numFmtId="0" fontId="20" fillId="0" borderId="0" xfId="0" applyFont="1" applyFill="1" applyBorder="1" applyAlignment="1">
      <alignment horizontal="left" vertical="top"/>
    </xf>
    <xf numFmtId="171" fontId="20" fillId="0" borderId="0" xfId="65" applyFont="1" applyFill="1" applyAlignment="1" quotePrefix="1">
      <alignment horizontal="right" vertical="top"/>
    </xf>
    <xf numFmtId="0" fontId="20" fillId="0" borderId="0" xfId="0" applyFont="1" applyFill="1" applyBorder="1" applyAlignment="1">
      <alignment/>
    </xf>
    <xf numFmtId="178" fontId="20" fillId="0" borderId="22" xfId="65" applyNumberFormat="1" applyFont="1" applyFill="1" applyBorder="1" applyAlignment="1">
      <alignment/>
    </xf>
    <xf numFmtId="14" fontId="20" fillId="0" borderId="0" xfId="0" applyNumberFormat="1" applyFont="1" applyFill="1" applyAlignment="1">
      <alignment vertical="top"/>
    </xf>
    <xf numFmtId="0" fontId="47" fillId="0" borderId="0" xfId="0" applyFont="1" applyFill="1" applyAlignment="1">
      <alignment horizontal="justify" vertical="top" wrapText="1"/>
    </xf>
    <xf numFmtId="178" fontId="20" fillId="0" borderId="0" xfId="65" applyNumberFormat="1" applyFont="1" applyFill="1" applyBorder="1" applyAlignment="1">
      <alignment wrapText="1"/>
    </xf>
    <xf numFmtId="0" fontId="20" fillId="11" borderId="0" xfId="0" applyFont="1" applyFill="1" applyAlignment="1">
      <alignment vertical="top"/>
    </xf>
    <xf numFmtId="169" fontId="20" fillId="0" borderId="0" xfId="65" applyNumberFormat="1" applyFont="1" applyFill="1" applyBorder="1" applyAlignment="1">
      <alignment vertical="top"/>
    </xf>
    <xf numFmtId="169" fontId="20" fillId="0" borderId="0" xfId="65" applyNumberFormat="1" applyFont="1" applyFill="1" applyBorder="1" applyAlignment="1">
      <alignment horizontal="right" vertical="top"/>
    </xf>
    <xf numFmtId="169" fontId="20" fillId="0" borderId="0" xfId="65" applyNumberFormat="1" applyFont="1" applyFill="1" applyAlignment="1">
      <alignment vertical="top"/>
    </xf>
    <xf numFmtId="169" fontId="20" fillId="0" borderId="20" xfId="65" applyNumberFormat="1" applyFont="1" applyFill="1" applyBorder="1" applyAlignment="1">
      <alignment vertical="top"/>
    </xf>
    <xf numFmtId="169" fontId="20" fillId="0" borderId="3" xfId="65" applyNumberFormat="1" applyFont="1" applyFill="1" applyBorder="1" applyAlignment="1">
      <alignment vertical="top"/>
    </xf>
    <xf numFmtId="169" fontId="20" fillId="0" borderId="9" xfId="65" applyNumberFormat="1" applyFont="1" applyFill="1" applyBorder="1" applyAlignment="1">
      <alignment vertical="top"/>
    </xf>
    <xf numFmtId="170" fontId="19" fillId="0" borderId="0" xfId="65" applyNumberFormat="1" applyFont="1" applyFill="1" applyAlignment="1">
      <alignment horizontal="right" vertical="top"/>
    </xf>
    <xf numFmtId="170" fontId="19" fillId="0" borderId="0" xfId="0" applyNumberFormat="1" applyFont="1" applyFill="1" applyAlignment="1">
      <alignment horizontal="right" vertical="top"/>
    </xf>
    <xf numFmtId="170" fontId="19" fillId="0" borderId="0" xfId="65" applyNumberFormat="1" applyFont="1" applyFill="1" applyAlignment="1" quotePrefix="1">
      <alignment horizontal="right" vertical="top"/>
    </xf>
    <xf numFmtId="178" fontId="20" fillId="0" borderId="0" xfId="65" applyNumberFormat="1" applyFont="1" applyFill="1" applyBorder="1" applyAlignment="1">
      <alignment/>
    </xf>
    <xf numFmtId="169" fontId="20" fillId="0" borderId="3" xfId="65" applyNumberFormat="1" applyFont="1" applyFill="1" applyBorder="1" applyAlignment="1" quotePrefix="1">
      <alignment horizontal="right" vertical="top"/>
    </xf>
    <xf numFmtId="0" fontId="19" fillId="0" borderId="0" xfId="0" applyNumberFormat="1" applyFont="1" applyFill="1" applyAlignment="1">
      <alignment horizontal="right" vertical="top"/>
    </xf>
    <xf numFmtId="0" fontId="19" fillId="0" borderId="0" xfId="65" applyNumberFormat="1" applyFont="1" applyFill="1" applyAlignment="1">
      <alignment horizontal="right" vertical="top"/>
    </xf>
    <xf numFmtId="0" fontId="20" fillId="0" borderId="0" xfId="0" applyFont="1" applyFill="1" applyAlignment="1">
      <alignment horizontal="left" vertical="center"/>
    </xf>
    <xf numFmtId="0" fontId="20" fillId="0" borderId="0" xfId="0" applyFont="1" applyFill="1" applyAlignment="1" quotePrefix="1">
      <alignment vertical="center"/>
    </xf>
    <xf numFmtId="0" fontId="20" fillId="0" borderId="0" xfId="0" applyFont="1" applyFill="1" applyAlignment="1">
      <alignment vertical="center"/>
    </xf>
    <xf numFmtId="0" fontId="20" fillId="0" borderId="0" xfId="0" applyNumberFormat="1" applyFont="1" applyFill="1" applyAlignment="1">
      <alignment horizontal="left" vertical="justify" wrapText="1" readingOrder="1"/>
    </xf>
    <xf numFmtId="0" fontId="20" fillId="0" borderId="0" xfId="0" applyFont="1" applyFill="1" applyAlignment="1">
      <alignment horizontal="justify" vertical="justify" wrapText="1" readingOrder="1"/>
    </xf>
    <xf numFmtId="171" fontId="19" fillId="0" borderId="19" xfId="65" applyFont="1" applyFill="1" applyBorder="1" applyAlignment="1" quotePrefix="1">
      <alignment horizontal="right" vertical="top"/>
    </xf>
    <xf numFmtId="0" fontId="20" fillId="0" borderId="0" xfId="0" applyFont="1" applyAlignment="1">
      <alignment/>
    </xf>
    <xf numFmtId="0" fontId="20" fillId="0" borderId="0" xfId="0" applyFont="1" applyAlignment="1">
      <alignment vertical="top" wrapText="1"/>
    </xf>
    <xf numFmtId="0" fontId="19" fillId="0" borderId="0" xfId="0" applyFont="1" applyFill="1" applyAlignment="1">
      <alignment horizontal="center" vertical="top"/>
    </xf>
    <xf numFmtId="0" fontId="20" fillId="0" borderId="0" xfId="0" applyFont="1" applyFill="1" applyAlignment="1">
      <alignment horizontal="justify" vertical="top"/>
    </xf>
    <xf numFmtId="0" fontId="20" fillId="0" borderId="0" xfId="0" applyFont="1" applyFill="1" applyAlignment="1">
      <alignment horizontal="justify" vertical="top" wrapText="1"/>
    </xf>
    <xf numFmtId="171" fontId="19" fillId="0" borderId="0" xfId="65" applyFont="1" applyFill="1" applyAlignment="1">
      <alignment horizontal="center" vertical="top" wrapText="1"/>
    </xf>
    <xf numFmtId="171" fontId="19" fillId="0" borderId="0" xfId="65" applyFont="1" applyFill="1" applyAlignment="1">
      <alignment horizontal="center" vertical="top"/>
    </xf>
    <xf numFmtId="0" fontId="20" fillId="0" borderId="0" xfId="0" applyFont="1" applyFill="1" applyAlignment="1">
      <alignment horizontal="left" vertical="top"/>
    </xf>
    <xf numFmtId="0" fontId="20" fillId="0" borderId="0" xfId="0" applyNumberFormat="1" applyFont="1" applyFill="1" applyAlignment="1">
      <alignment vertical="top" wrapText="1"/>
    </xf>
    <xf numFmtId="0" fontId="20" fillId="0" borderId="0" xfId="0" applyFont="1" applyFill="1" applyAlignment="1">
      <alignment horizontal="left" vertical="center" wrapText="1"/>
    </xf>
    <xf numFmtId="3" fontId="20" fillId="0" borderId="0" xfId="0" applyNumberFormat="1" applyFont="1" applyFill="1" applyBorder="1" applyAlignment="1">
      <alignment vertical="center" wrapText="1"/>
    </xf>
    <xf numFmtId="0" fontId="20" fillId="0" borderId="0" xfId="0" applyFont="1" applyFill="1" applyBorder="1" applyAlignment="1">
      <alignment vertical="center" wrapText="1"/>
    </xf>
    <xf numFmtId="0" fontId="20" fillId="0" borderId="0" xfId="0" applyFont="1" applyFill="1" applyAlignment="1">
      <alignment horizontal="left" vertical="top" wrapText="1"/>
    </xf>
    <xf numFmtId="0" fontId="20" fillId="0" borderId="0" xfId="0" applyFont="1" applyFill="1" applyAlignment="1">
      <alignment horizontal="justify" vertical="justify" wrapText="1"/>
    </xf>
    <xf numFmtId="0" fontId="20" fillId="0" borderId="0" xfId="0" applyFont="1" applyAlignment="1">
      <alignment horizontal="justify" vertical="justify" wrapText="1"/>
    </xf>
    <xf numFmtId="178" fontId="20" fillId="0" borderId="0" xfId="65" applyNumberFormat="1" applyFont="1" applyFill="1" applyBorder="1" applyAlignment="1">
      <alignment vertical="center" wrapText="1"/>
    </xf>
    <xf numFmtId="178" fontId="20" fillId="0" borderId="0" xfId="65" applyNumberFormat="1" applyFont="1" applyFill="1" applyBorder="1" applyAlignment="1">
      <alignment wrapText="1"/>
    </xf>
    <xf numFmtId="0" fontId="20" fillId="0" borderId="22" xfId="0" applyFont="1" applyFill="1" applyBorder="1" applyAlignment="1">
      <alignment wrapText="1"/>
    </xf>
    <xf numFmtId="0" fontId="20" fillId="0" borderId="0" xfId="0" applyFont="1" applyFill="1" applyAlignment="1">
      <alignment horizontal="left" vertical="justify" wrapText="1"/>
    </xf>
    <xf numFmtId="0" fontId="19" fillId="0" borderId="0" xfId="0" applyFont="1" applyFill="1" applyBorder="1" applyAlignment="1">
      <alignment horizontal="justify" vertical="top" wrapText="1"/>
    </xf>
    <xf numFmtId="0" fontId="20" fillId="0" borderId="0" xfId="0" applyFont="1" applyFill="1" applyBorder="1" applyAlignment="1">
      <alignment vertical="top" wrapText="1"/>
    </xf>
    <xf numFmtId="0" fontId="20" fillId="0" borderId="0" xfId="0" applyFont="1" applyFill="1" applyBorder="1" applyAlignment="1">
      <alignment horizontal="justify" vertical="top" wrapText="1"/>
    </xf>
    <xf numFmtId="0" fontId="20" fillId="0" borderId="0" xfId="0" applyFont="1" applyFill="1" applyAlignment="1">
      <alignment vertical="top" wrapText="1"/>
    </xf>
    <xf numFmtId="0" fontId="20" fillId="0" borderId="0" xfId="0" applyFont="1" applyFill="1" applyAlignment="1">
      <alignment horizontal="justify" wrapText="1"/>
    </xf>
    <xf numFmtId="0" fontId="20" fillId="0" borderId="0" xfId="0" applyNumberFormat="1" applyFont="1" applyFill="1" applyAlignment="1">
      <alignment horizontal="left" vertical="justify" wrapText="1" readingOrder="1"/>
    </xf>
    <xf numFmtId="0" fontId="20" fillId="0" borderId="0" xfId="0" applyFont="1" applyAlignment="1">
      <alignment horizontal="justify" vertical="distributed" wrapText="1"/>
    </xf>
    <xf numFmtId="0" fontId="19" fillId="0" borderId="0" xfId="0" applyFont="1" applyFill="1" applyBorder="1" applyAlignment="1">
      <alignment vertical="top" wrapText="1"/>
    </xf>
    <xf numFmtId="0" fontId="46" fillId="0" borderId="0" xfId="0" applyFont="1" applyFill="1" applyAlignment="1">
      <alignment vertical="top" wrapText="1"/>
    </xf>
    <xf numFmtId="0" fontId="19" fillId="0" borderId="0" xfId="0" applyFont="1" applyFill="1" applyBorder="1" applyAlignment="1">
      <alignment vertical="top"/>
    </xf>
    <xf numFmtId="0" fontId="19" fillId="0" borderId="0" xfId="0" applyFont="1" applyFill="1" applyAlignment="1">
      <alignment horizontal="left" wrapText="1"/>
    </xf>
    <xf numFmtId="0" fontId="20" fillId="0" borderId="0" xfId="0" applyFont="1" applyFill="1" applyAlignment="1">
      <alignment horizontal="left" wrapText="1"/>
    </xf>
    <xf numFmtId="0" fontId="20" fillId="0" borderId="0" xfId="0" applyFont="1" applyFill="1" applyAlignment="1">
      <alignment wrapText="1"/>
    </xf>
    <xf numFmtId="0" fontId="20" fillId="0" borderId="0" xfId="0" applyFont="1" applyFill="1" applyBorder="1" applyAlignment="1">
      <alignment horizontal="justify" vertical="top" wrapText="1" readingOrder="1"/>
    </xf>
    <xf numFmtId="0" fontId="20" fillId="0" borderId="0" xfId="0" applyFont="1" applyFill="1" applyAlignment="1">
      <alignment horizontal="justify" vertical="top" wrapText="1" readingOrder="1"/>
    </xf>
    <xf numFmtId="0" fontId="20" fillId="0" borderId="0" xfId="0" applyFont="1" applyFill="1" applyAlignment="1">
      <alignment horizontal="justify" vertical="justify" wrapText="1" readingOrder="1"/>
    </xf>
    <xf numFmtId="0" fontId="19" fillId="0" borderId="0" xfId="0" applyFont="1" applyFill="1" applyAlignment="1">
      <alignment horizontal="justify" vertical="top" wrapText="1"/>
    </xf>
  </cellXfs>
  <cellStyles count="151">
    <cellStyle name="Normal" xfId="0"/>
    <cellStyle name="=C:\WINDOWS\SYSTEM32\COMMAND.COM" xfId="15"/>
    <cellStyle name="•W_laroux"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33" xfId="35"/>
    <cellStyle name="AA FRAME" xfId="36"/>
    <cellStyle name="AA HEADING" xfId="37"/>
    <cellStyle name="AA INITIALS" xfId="38"/>
    <cellStyle name="AA INPUT" xfId="39"/>
    <cellStyle name="AA LOCK" xfId="40"/>
    <cellStyle name="AA MGR NAME" xfId="41"/>
    <cellStyle name="AA NORMAL" xfId="42"/>
    <cellStyle name="AA NUMBER" xfId="43"/>
    <cellStyle name="AA NUMBER2" xfId="44"/>
    <cellStyle name="AA QUESTION" xfId="45"/>
    <cellStyle name="AA SHADE" xfId="46"/>
    <cellStyle name="ac" xfId="47"/>
    <cellStyle name="Accent1" xfId="48"/>
    <cellStyle name="Accent2" xfId="49"/>
    <cellStyle name="Accent3" xfId="50"/>
    <cellStyle name="Accent4" xfId="51"/>
    <cellStyle name="Accent5" xfId="52"/>
    <cellStyle name="Accent6" xfId="53"/>
    <cellStyle name="Bad" xfId="54"/>
    <cellStyle name="Calc Currency (0)" xfId="55"/>
    <cellStyle name="Calc Currency (2)" xfId="56"/>
    <cellStyle name="Calc Percent (0)" xfId="57"/>
    <cellStyle name="Calc Percent (1)" xfId="58"/>
    <cellStyle name="Calc Percent (2)" xfId="59"/>
    <cellStyle name="Calc Units (0)" xfId="60"/>
    <cellStyle name="Calc Units (1)" xfId="61"/>
    <cellStyle name="Calc Units (2)" xfId="62"/>
    <cellStyle name="Calculation" xfId="63"/>
    <cellStyle name="Check Cell" xfId="64"/>
    <cellStyle name="Comma" xfId="65"/>
    <cellStyle name="Comma  - Style1" xfId="66"/>
    <cellStyle name="Comma  - Style2" xfId="67"/>
    <cellStyle name="Comma  - Style3" xfId="68"/>
    <cellStyle name="Comma  - Style4" xfId="69"/>
    <cellStyle name="Comma  - Style5" xfId="70"/>
    <cellStyle name="Comma  - Style6" xfId="71"/>
    <cellStyle name="Comma  - Style7" xfId="72"/>
    <cellStyle name="Comma  - Style8" xfId="73"/>
    <cellStyle name="Comma [0]" xfId="74"/>
    <cellStyle name="Comma [00]" xfId="75"/>
    <cellStyle name="Comma 2" xfId="76"/>
    <cellStyle name="comma zerodec" xfId="77"/>
    <cellStyle name="Comma0" xfId="78"/>
    <cellStyle name="Currency" xfId="79"/>
    <cellStyle name="Currency [0]" xfId="80"/>
    <cellStyle name="Currency [00]" xfId="81"/>
    <cellStyle name="Currency 2" xfId="82"/>
    <cellStyle name="Currency0" xfId="83"/>
    <cellStyle name="Currency1" xfId="84"/>
    <cellStyle name="Custom - Style8" xfId="85"/>
    <cellStyle name="Date" xfId="86"/>
    <cellStyle name="Date Short" xfId="87"/>
    <cellStyle name="Date_Book1" xfId="88"/>
    <cellStyle name="Dollar (zero dec)" xfId="89"/>
    <cellStyle name="E&amp;Y House" xfId="90"/>
    <cellStyle name="Enter Currency (0)" xfId="91"/>
    <cellStyle name="Enter Currency (2)" xfId="92"/>
    <cellStyle name="Enter Units (0)" xfId="93"/>
    <cellStyle name="Enter Units (1)" xfId="94"/>
    <cellStyle name="Enter Units (2)" xfId="95"/>
    <cellStyle name="Explanatory Text" xfId="96"/>
    <cellStyle name="FDs" xfId="97"/>
    <cellStyle name="Fixed" xfId="98"/>
    <cellStyle name="Followed Hyperlink" xfId="99"/>
    <cellStyle name="Good" xfId="100"/>
    <cellStyle name="GREEN" xfId="101"/>
    <cellStyle name="Grey" xfId="102"/>
    <cellStyle name="Header1" xfId="103"/>
    <cellStyle name="Header2" xfId="104"/>
    <cellStyle name="Heading 1" xfId="105"/>
    <cellStyle name="Heading 2" xfId="106"/>
    <cellStyle name="Heading 3" xfId="107"/>
    <cellStyle name="Heading 4" xfId="108"/>
    <cellStyle name="Heading1" xfId="109"/>
    <cellStyle name="Heading2" xfId="110"/>
    <cellStyle name="Hyperlink" xfId="111"/>
    <cellStyle name="Input" xfId="112"/>
    <cellStyle name="Input [yellow]" xfId="113"/>
    <cellStyle name="International" xfId="114"/>
    <cellStyle name="Link Currency (0)" xfId="115"/>
    <cellStyle name="Link Currency (2)" xfId="116"/>
    <cellStyle name="Link Units (0)" xfId="117"/>
    <cellStyle name="Link Units (1)" xfId="118"/>
    <cellStyle name="Link Units (2)" xfId="119"/>
    <cellStyle name="Linked Cell" xfId="120"/>
    <cellStyle name="Milliers [0]_!!!GO" xfId="121"/>
    <cellStyle name="Milliers_!!!GO" xfId="122"/>
    <cellStyle name="MLam" xfId="123"/>
    <cellStyle name="Monétaire [0]_!!!GO" xfId="124"/>
    <cellStyle name="Monétaire_!!!GO" xfId="125"/>
    <cellStyle name="Neutral" xfId="126"/>
    <cellStyle name="NONE" xfId="127"/>
    <cellStyle name="Normal - Style1" xfId="128"/>
    <cellStyle name="Normal 2" xfId="129"/>
    <cellStyle name="Note" xfId="130"/>
    <cellStyle name="Œ…‹æØ‚è [0.00]_laroux" xfId="131"/>
    <cellStyle name="Œ…‹æØ‚è_laroux" xfId="132"/>
    <cellStyle name="Output" xfId="133"/>
    <cellStyle name="Percent" xfId="134"/>
    <cellStyle name="Percent [0]" xfId="135"/>
    <cellStyle name="Percent [00]" xfId="136"/>
    <cellStyle name="Percent [2]" xfId="137"/>
    <cellStyle name="Percent 2" xfId="138"/>
    <cellStyle name="PrePop Currency (0)" xfId="139"/>
    <cellStyle name="PrePop Currency (2)" xfId="140"/>
    <cellStyle name="PrePop Units (0)" xfId="141"/>
    <cellStyle name="PrePop Units (1)" xfId="142"/>
    <cellStyle name="PrePop Units (2)" xfId="143"/>
    <cellStyle name="sch" xfId="144"/>
    <cellStyle name="STANDARD" xfId="145"/>
    <cellStyle name="Sub_Heading" xfId="146"/>
    <cellStyle name="Text Indent A" xfId="147"/>
    <cellStyle name="Text Indent B" xfId="148"/>
    <cellStyle name="Text Indent C" xfId="149"/>
    <cellStyle name="Title" xfId="150"/>
    <cellStyle name="Total" xfId="151"/>
    <cellStyle name="Update" xfId="152"/>
    <cellStyle name="Warning Text" xfId="153"/>
    <cellStyle name="똿뗦먛귟 [0.00]_PRODUCT DETAIL Q1" xfId="154"/>
    <cellStyle name="똿뗦먛귟_PRODUCT DETAIL Q1" xfId="155"/>
    <cellStyle name="믅됞 [0.00]_PRODUCT DETAIL Q1" xfId="156"/>
    <cellStyle name="믅됞_PRODUCT DETAIL Q1" xfId="157"/>
    <cellStyle name="백분율_HOBONG" xfId="158"/>
    <cellStyle name="뷭?_BOOKSHIP" xfId="159"/>
    <cellStyle name="콤마 [0]_1202" xfId="160"/>
    <cellStyle name="콤마_1202" xfId="161"/>
    <cellStyle name="통화 [0]_1202" xfId="162"/>
    <cellStyle name="통화_1202" xfId="163"/>
    <cellStyle name="표준_(정보부문)월별인원계획" xfId="1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xdr:col>
      <xdr:colOff>1314450</xdr:colOff>
      <xdr:row>3</xdr:row>
      <xdr:rowOff>142875</xdr:rowOff>
    </xdr:to>
    <xdr:pic>
      <xdr:nvPicPr>
        <xdr:cNvPr id="1" name="Picture 3"/>
        <xdr:cNvPicPr preferRelativeResize="1">
          <a:picLocks noChangeAspect="1"/>
        </xdr:cNvPicPr>
      </xdr:nvPicPr>
      <xdr:blipFill>
        <a:blip r:embed="rId1"/>
        <a:stretch>
          <a:fillRect/>
        </a:stretch>
      </xdr:blipFill>
      <xdr:spPr>
        <a:xfrm>
          <a:off x="9525" y="9525"/>
          <a:ext cx="1581150" cy="6477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9525</xdr:rowOff>
    </xdr:to>
    <xdr:pic>
      <xdr:nvPicPr>
        <xdr:cNvPr id="1" name="Picture 1"/>
        <xdr:cNvPicPr preferRelativeResize="1">
          <a:picLocks noChangeAspect="1"/>
        </xdr:cNvPicPr>
      </xdr:nvPicPr>
      <xdr:blipFill>
        <a:blip r:embed="rId1"/>
        <a:stretch>
          <a:fillRect/>
        </a:stretch>
      </xdr:blipFill>
      <xdr:spPr>
        <a:xfrm>
          <a:off x="9525" y="0"/>
          <a:ext cx="1571625" cy="6953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1</xdr:col>
      <xdr:colOff>1323975</xdr:colOff>
      <xdr:row>4</xdr:row>
      <xdr:rowOff>19050</xdr:rowOff>
    </xdr:to>
    <xdr:pic>
      <xdr:nvPicPr>
        <xdr:cNvPr id="1" name="Picture 1"/>
        <xdr:cNvPicPr preferRelativeResize="1">
          <a:picLocks noChangeAspect="1"/>
        </xdr:cNvPicPr>
      </xdr:nvPicPr>
      <xdr:blipFill>
        <a:blip r:embed="rId1"/>
        <a:stretch>
          <a:fillRect/>
        </a:stretch>
      </xdr:blipFill>
      <xdr:spPr>
        <a:xfrm>
          <a:off x="9525" y="0"/>
          <a:ext cx="1571625" cy="6381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76200</xdr:rowOff>
    </xdr:from>
    <xdr:to>
      <xdr:col>1</xdr:col>
      <xdr:colOff>1323975</xdr:colOff>
      <xdr:row>3</xdr:row>
      <xdr:rowOff>19050</xdr:rowOff>
    </xdr:to>
    <xdr:pic>
      <xdr:nvPicPr>
        <xdr:cNvPr id="1" name="Picture 1"/>
        <xdr:cNvPicPr preferRelativeResize="1">
          <a:picLocks noChangeAspect="1"/>
        </xdr:cNvPicPr>
      </xdr:nvPicPr>
      <xdr:blipFill>
        <a:blip r:embed="rId1"/>
        <a:stretch>
          <a:fillRect/>
        </a:stretch>
      </xdr:blipFill>
      <xdr:spPr>
        <a:xfrm>
          <a:off x="9525" y="76200"/>
          <a:ext cx="1571625" cy="6381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0</xdr:rowOff>
    </xdr:from>
    <xdr:to>
      <xdr:col>2</xdr:col>
      <xdr:colOff>895350</xdr:colOff>
      <xdr:row>3</xdr:row>
      <xdr:rowOff>152400</xdr:rowOff>
    </xdr:to>
    <xdr:pic>
      <xdr:nvPicPr>
        <xdr:cNvPr id="1" name="Picture 1"/>
        <xdr:cNvPicPr preferRelativeResize="1">
          <a:picLocks noChangeAspect="1"/>
        </xdr:cNvPicPr>
      </xdr:nvPicPr>
      <xdr:blipFill>
        <a:blip r:embed="rId1"/>
        <a:stretch>
          <a:fillRect/>
        </a:stretch>
      </xdr:blipFill>
      <xdr:spPr>
        <a:xfrm>
          <a:off x="9525" y="0"/>
          <a:ext cx="1581150"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53"/>
    <pageSetUpPr fitToPage="1"/>
  </sheetPr>
  <dimension ref="A4:J72"/>
  <sheetViews>
    <sheetView tabSelected="1" view="pageBreakPreview" zoomScaleSheetLayoutView="100" zoomScalePageLayoutView="0" workbookViewId="0" topLeftCell="A1">
      <selection activeCell="J7" sqref="J7"/>
    </sheetView>
  </sheetViews>
  <sheetFormatPr defaultColWidth="9.140625" defaultRowHeight="12.75"/>
  <cols>
    <col min="1" max="1" width="4.140625" style="2" customWidth="1"/>
    <col min="2" max="2" width="33.00390625" style="2" customWidth="1"/>
    <col min="3" max="3" width="8.140625" style="2" customWidth="1"/>
    <col min="4" max="4" width="13.57421875" style="2" customWidth="1"/>
    <col min="5" max="5" width="16.7109375" style="2" customWidth="1"/>
    <col min="6" max="6" width="2.140625" style="2" customWidth="1"/>
    <col min="7" max="7" width="13.8515625" style="2" customWidth="1"/>
    <col min="8" max="8" width="17.140625" style="2" customWidth="1"/>
    <col min="9" max="9" width="9.140625" style="2" customWidth="1"/>
    <col min="10" max="10" width="11.28125" style="2" bestFit="1" customWidth="1"/>
    <col min="11" max="16384" width="9.140625" style="2" customWidth="1"/>
  </cols>
  <sheetData>
    <row r="1" ht="13.5"/>
    <row r="2" ht="13.5"/>
    <row r="3" ht="13.5"/>
    <row r="4" ht="15">
      <c r="A4" s="1"/>
    </row>
    <row r="5" spans="1:2" ht="15">
      <c r="A5" s="1"/>
      <c r="B5" s="1" t="s">
        <v>155</v>
      </c>
    </row>
    <row r="6" spans="1:2" ht="15">
      <c r="A6" s="1"/>
      <c r="B6" s="1"/>
    </row>
    <row r="7" ht="15">
      <c r="A7" s="1" t="s">
        <v>191</v>
      </c>
    </row>
    <row r="8" ht="15">
      <c r="A8" s="1" t="s">
        <v>264</v>
      </c>
    </row>
    <row r="9" ht="13.5">
      <c r="A9" s="2" t="s">
        <v>15</v>
      </c>
    </row>
    <row r="11" spans="4:8" ht="15">
      <c r="D11" s="105" t="s">
        <v>3</v>
      </c>
      <c r="E11" s="105"/>
      <c r="G11" s="105" t="s">
        <v>4</v>
      </c>
      <c r="H11" s="105"/>
    </row>
    <row r="12" spans="5:8" ht="15">
      <c r="E12" s="7" t="s">
        <v>124</v>
      </c>
      <c r="F12" s="18"/>
      <c r="H12" s="7" t="s">
        <v>124</v>
      </c>
    </row>
    <row r="13" spans="4:8" ht="15">
      <c r="D13" s="7" t="s">
        <v>139</v>
      </c>
      <c r="E13" s="7" t="s">
        <v>9</v>
      </c>
      <c r="F13" s="18"/>
      <c r="G13" s="7" t="s">
        <v>139</v>
      </c>
      <c r="H13" s="7" t="s">
        <v>9</v>
      </c>
    </row>
    <row r="14" spans="4:8" ht="15">
      <c r="D14" s="7" t="s">
        <v>7</v>
      </c>
      <c r="E14" s="7" t="s">
        <v>7</v>
      </c>
      <c r="F14" s="18"/>
      <c r="G14" s="7" t="s">
        <v>10</v>
      </c>
      <c r="H14" s="7" t="s">
        <v>11</v>
      </c>
    </row>
    <row r="15" spans="4:8" ht="15">
      <c r="D15" s="7" t="s">
        <v>128</v>
      </c>
      <c r="E15" s="7" t="s">
        <v>128</v>
      </c>
      <c r="F15" s="18"/>
      <c r="G15" s="7" t="s">
        <v>128</v>
      </c>
      <c r="H15" s="7" t="s">
        <v>116</v>
      </c>
    </row>
    <row r="16" spans="4:10" ht="15">
      <c r="D16" s="8" t="s">
        <v>266</v>
      </c>
      <c r="E16" s="8" t="s">
        <v>225</v>
      </c>
      <c r="F16" s="18"/>
      <c r="G16" s="8" t="s">
        <v>266</v>
      </c>
      <c r="H16" s="8" t="s">
        <v>225</v>
      </c>
      <c r="J16" s="80">
        <v>40633</v>
      </c>
    </row>
    <row r="17" spans="3:8" ht="15">
      <c r="C17" s="16" t="s">
        <v>22</v>
      </c>
      <c r="D17" s="8" t="s">
        <v>12</v>
      </c>
      <c r="E17" s="8" t="s">
        <v>12</v>
      </c>
      <c r="G17" s="8" t="s">
        <v>12</v>
      </c>
      <c r="H17" s="8" t="s">
        <v>12</v>
      </c>
    </row>
    <row r="19" spans="1:10" ht="13.5">
      <c r="A19" s="2" t="s">
        <v>13</v>
      </c>
      <c r="D19" s="9">
        <f>G19-J19</f>
        <v>3728</v>
      </c>
      <c r="E19" s="9">
        <v>5135</v>
      </c>
      <c r="F19" s="9"/>
      <c r="G19" s="9">
        <v>15453</v>
      </c>
      <c r="H19" s="9">
        <v>17543</v>
      </c>
      <c r="I19" s="4"/>
      <c r="J19" s="9">
        <v>11725</v>
      </c>
    </row>
    <row r="20" spans="4:10" ht="13.5">
      <c r="D20" s="9"/>
      <c r="E20" s="9"/>
      <c r="F20" s="9"/>
      <c r="G20" s="9"/>
      <c r="H20" s="9"/>
      <c r="I20" s="4"/>
      <c r="J20" s="9"/>
    </row>
    <row r="21" spans="1:10" ht="13.5">
      <c r="A21" s="2" t="s">
        <v>16</v>
      </c>
      <c r="D21" s="9">
        <f>G21-J21</f>
        <v>-1341</v>
      </c>
      <c r="E21" s="9">
        <v>-1742</v>
      </c>
      <c r="F21" s="9"/>
      <c r="G21" s="9">
        <v>-5908</v>
      </c>
      <c r="H21" s="9">
        <v>-7052</v>
      </c>
      <c r="I21" s="4"/>
      <c r="J21" s="9">
        <v>-4567</v>
      </c>
    </row>
    <row r="22" spans="4:10" ht="13.5">
      <c r="D22" s="13"/>
      <c r="E22" s="13"/>
      <c r="F22" s="9"/>
      <c r="G22" s="13"/>
      <c r="H22" s="13"/>
      <c r="I22" s="28"/>
      <c r="J22" s="13"/>
    </row>
    <row r="23" spans="1:10" ht="13.5">
      <c r="A23" s="2" t="s">
        <v>17</v>
      </c>
      <c r="D23" s="29">
        <f>SUM(D19:D22)</f>
        <v>2387</v>
      </c>
      <c r="E23" s="29">
        <f>SUM(E19:E22)</f>
        <v>3393</v>
      </c>
      <c r="F23" s="9"/>
      <c r="G23" s="9">
        <f>SUM(G19:G22)</f>
        <v>9545</v>
      </c>
      <c r="H23" s="29">
        <f>SUM(H19:H22)</f>
        <v>10491</v>
      </c>
      <c r="I23" s="4"/>
      <c r="J23" s="9">
        <f>SUM(J19:J22)</f>
        <v>7158</v>
      </c>
    </row>
    <row r="24" spans="4:10" ht="13.5">
      <c r="D24" s="9"/>
      <c r="E24" s="9"/>
      <c r="F24" s="9"/>
      <c r="G24" s="9"/>
      <c r="H24" s="9"/>
      <c r="I24" s="4"/>
      <c r="J24" s="9"/>
    </row>
    <row r="25" spans="1:10" ht="13.5">
      <c r="A25" s="2" t="s">
        <v>150</v>
      </c>
      <c r="D25" s="9">
        <f>G25-J25</f>
        <v>155</v>
      </c>
      <c r="E25" s="9">
        <v>75</v>
      </c>
      <c r="F25" s="9"/>
      <c r="G25" s="9">
        <v>543</v>
      </c>
      <c r="H25" s="9">
        <v>1014</v>
      </c>
      <c r="I25" s="4"/>
      <c r="J25" s="9">
        <v>388</v>
      </c>
    </row>
    <row r="26" spans="4:10" ht="13.5">
      <c r="D26" s="9"/>
      <c r="E26" s="9"/>
      <c r="F26" s="9"/>
      <c r="G26" s="9"/>
      <c r="H26" s="9"/>
      <c r="I26" s="4"/>
      <c r="J26" s="9"/>
    </row>
    <row r="27" spans="1:10" ht="13.5">
      <c r="A27" s="2" t="s">
        <v>18</v>
      </c>
      <c r="D27" s="9">
        <f>G27-J27</f>
        <v>-1374</v>
      </c>
      <c r="E27" s="9">
        <v>-1814</v>
      </c>
      <c r="F27" s="9"/>
      <c r="G27" s="9">
        <v>-5485</v>
      </c>
      <c r="H27" s="9">
        <v>-6050</v>
      </c>
      <c r="I27" s="4"/>
      <c r="J27" s="9">
        <v>-4111</v>
      </c>
    </row>
    <row r="28" spans="4:10" ht="15">
      <c r="D28" s="13"/>
      <c r="E28" s="13"/>
      <c r="F28" s="9"/>
      <c r="G28" s="13"/>
      <c r="H28" s="13"/>
      <c r="I28" s="21"/>
      <c r="J28" s="13"/>
    </row>
    <row r="29" spans="1:10" ht="15">
      <c r="A29" s="1" t="s">
        <v>19</v>
      </c>
      <c r="D29" s="9">
        <f>SUM(D23:D28)</f>
        <v>1168</v>
      </c>
      <c r="E29" s="29">
        <f>SUM(E23:E28)</f>
        <v>1654</v>
      </c>
      <c r="F29" s="9"/>
      <c r="G29" s="9">
        <f>SUM(G23:G28)</f>
        <v>4603</v>
      </c>
      <c r="H29" s="29">
        <f>SUM(H23:H28)</f>
        <v>5455</v>
      </c>
      <c r="I29" s="4"/>
      <c r="J29" s="9">
        <f>SUM(J23:J28)</f>
        <v>3435</v>
      </c>
    </row>
    <row r="30" spans="4:10" ht="13.5">
      <c r="D30" s="9"/>
      <c r="E30" s="9"/>
      <c r="F30" s="9"/>
      <c r="G30" s="9"/>
      <c r="H30" s="9"/>
      <c r="I30" s="4"/>
      <c r="J30" s="9"/>
    </row>
    <row r="31" spans="1:10" ht="13.5">
      <c r="A31" s="2" t="s">
        <v>143</v>
      </c>
      <c r="D31" s="9">
        <f>G31-J31</f>
        <v>8</v>
      </c>
      <c r="E31" s="9">
        <v>40</v>
      </c>
      <c r="F31" s="9"/>
      <c r="G31" s="9">
        <v>36</v>
      </c>
      <c r="H31" s="9">
        <v>56</v>
      </c>
      <c r="I31" s="4"/>
      <c r="J31" s="9">
        <v>28</v>
      </c>
    </row>
    <row r="32" spans="4:10" ht="13.5">
      <c r="D32" s="13"/>
      <c r="E32" s="13"/>
      <c r="F32" s="9"/>
      <c r="G32" s="13"/>
      <c r="H32" s="13"/>
      <c r="I32" s="4"/>
      <c r="J32" s="13"/>
    </row>
    <row r="33" spans="1:10" ht="15">
      <c r="A33" s="1" t="s">
        <v>20</v>
      </c>
      <c r="D33" s="9">
        <f>SUM(D29:D32)</f>
        <v>1176</v>
      </c>
      <c r="E33" s="29">
        <f>SUM(E29:E32)</f>
        <v>1694</v>
      </c>
      <c r="F33" s="9"/>
      <c r="G33" s="9">
        <f>SUM(G29:G32)</f>
        <v>4639</v>
      </c>
      <c r="H33" s="29">
        <f>SUM(H29:H32)</f>
        <v>5511</v>
      </c>
      <c r="I33" s="4"/>
      <c r="J33" s="9">
        <f>SUM(J29:J32)</f>
        <v>3463</v>
      </c>
    </row>
    <row r="34" spans="4:10" ht="13.5">
      <c r="D34" s="9"/>
      <c r="E34" s="9"/>
      <c r="F34" s="9"/>
      <c r="G34" s="9"/>
      <c r="H34" s="9"/>
      <c r="I34" s="4"/>
      <c r="J34" s="9"/>
    </row>
    <row r="35" spans="1:10" ht="15.75" customHeight="1">
      <c r="A35" s="2" t="s">
        <v>21</v>
      </c>
      <c r="C35" s="15" t="s">
        <v>23</v>
      </c>
      <c r="D35" s="9">
        <f>G35-J35</f>
        <v>-36</v>
      </c>
      <c r="E35" s="9">
        <v>235</v>
      </c>
      <c r="F35" s="9"/>
      <c r="G35" s="9">
        <v>-50</v>
      </c>
      <c r="H35" s="9">
        <v>218</v>
      </c>
      <c r="I35" s="4"/>
      <c r="J35" s="9">
        <v>-14</v>
      </c>
    </row>
    <row r="36" spans="3:10" ht="12.75" customHeight="1">
      <c r="C36" s="15"/>
      <c r="D36" s="13"/>
      <c r="E36" s="13"/>
      <c r="F36" s="4"/>
      <c r="G36" s="13"/>
      <c r="H36" s="13"/>
      <c r="I36" s="4"/>
      <c r="J36" s="13"/>
    </row>
    <row r="37" spans="1:10" ht="15">
      <c r="A37" s="1" t="s">
        <v>144</v>
      </c>
      <c r="C37" s="15"/>
      <c r="D37" s="4">
        <f>SUM(D33:D36)</f>
        <v>1140</v>
      </c>
      <c r="E37" s="5">
        <f>SUM(E33:E35)</f>
        <v>1929</v>
      </c>
      <c r="F37" s="4"/>
      <c r="G37" s="4">
        <f>SUM(G33:G36)</f>
        <v>4589</v>
      </c>
      <c r="H37" s="5">
        <f>SUM(H33:H35)</f>
        <v>5729</v>
      </c>
      <c r="I37" s="4"/>
      <c r="J37" s="4">
        <f>SUM(J33:J36)</f>
        <v>3449</v>
      </c>
    </row>
    <row r="38" spans="1:10" ht="15">
      <c r="A38" s="1"/>
      <c r="C38" s="15"/>
      <c r="D38" s="4"/>
      <c r="E38" s="5"/>
      <c r="F38" s="4"/>
      <c r="G38" s="4"/>
      <c r="H38" s="5"/>
      <c r="I38" s="4"/>
      <c r="J38" s="4"/>
    </row>
    <row r="39" spans="1:10" ht="15">
      <c r="A39" s="1" t="s">
        <v>201</v>
      </c>
      <c r="C39" s="15"/>
      <c r="D39" s="4"/>
      <c r="E39" s="5"/>
      <c r="F39" s="4"/>
      <c r="G39" s="4"/>
      <c r="H39" s="5"/>
      <c r="I39" s="4"/>
      <c r="J39" s="4"/>
    </row>
    <row r="40" spans="1:10" ht="15">
      <c r="A40" s="1"/>
      <c r="C40" s="15"/>
      <c r="D40" s="4"/>
      <c r="E40" s="5"/>
      <c r="F40" s="4"/>
      <c r="G40" s="4"/>
      <c r="H40" s="5"/>
      <c r="I40" s="4"/>
      <c r="J40" s="4"/>
    </row>
    <row r="41" spans="1:10" ht="13.5">
      <c r="A41" s="2" t="s">
        <v>246</v>
      </c>
      <c r="C41" s="15"/>
      <c r="D41" s="4"/>
      <c r="E41" s="5"/>
      <c r="F41" s="4"/>
      <c r="G41" s="4"/>
      <c r="H41" s="5"/>
      <c r="I41" s="4"/>
      <c r="J41" s="4"/>
    </row>
    <row r="42" spans="1:10" ht="13.5">
      <c r="A42" s="2" t="s">
        <v>231</v>
      </c>
      <c r="C42" s="15"/>
      <c r="D42" s="9">
        <f>G42-J42</f>
        <v>28</v>
      </c>
      <c r="E42" s="5">
        <v>0</v>
      </c>
      <c r="F42" s="4"/>
      <c r="G42" s="9">
        <f>StmtEquity!G41</f>
        <v>3</v>
      </c>
      <c r="H42" s="5">
        <v>0</v>
      </c>
      <c r="I42" s="4"/>
      <c r="J42" s="4">
        <v>-25</v>
      </c>
    </row>
    <row r="43" spans="1:10" ht="15">
      <c r="A43" s="16"/>
      <c r="C43" s="15"/>
      <c r="D43" s="4"/>
      <c r="E43" s="5"/>
      <c r="F43" s="4"/>
      <c r="G43" s="4"/>
      <c r="H43" s="5"/>
      <c r="I43" s="4"/>
      <c r="J43" s="4"/>
    </row>
    <row r="44" spans="1:10" ht="13.5">
      <c r="A44" s="35" t="s">
        <v>252</v>
      </c>
      <c r="C44" s="15"/>
      <c r="D44" s="4"/>
      <c r="E44" s="5"/>
      <c r="F44" s="4"/>
      <c r="G44" s="4"/>
      <c r="H44" s="5"/>
      <c r="I44" s="4"/>
      <c r="J44" s="4"/>
    </row>
    <row r="45" spans="1:10" ht="13.5">
      <c r="A45" s="59" t="s">
        <v>253</v>
      </c>
      <c r="C45" s="15"/>
      <c r="D45" s="9">
        <f>G45-J45-J46</f>
        <v>-63</v>
      </c>
      <c r="E45" s="5">
        <v>0</v>
      </c>
      <c r="F45" s="4"/>
      <c r="G45" s="9">
        <v>67</v>
      </c>
      <c r="H45" s="5">
        <v>0</v>
      </c>
      <c r="I45" s="4"/>
      <c r="J45" s="4">
        <v>130</v>
      </c>
    </row>
    <row r="46" spans="1:10" ht="15">
      <c r="A46" s="16"/>
      <c r="C46" s="15"/>
      <c r="D46" s="4"/>
      <c r="E46" s="5"/>
      <c r="F46" s="4"/>
      <c r="G46" s="4"/>
      <c r="H46" s="5"/>
      <c r="I46" s="4"/>
      <c r="J46" s="4"/>
    </row>
    <row r="47" spans="1:10" ht="15.75" thickBot="1">
      <c r="A47" s="1" t="s">
        <v>192</v>
      </c>
      <c r="C47" s="15"/>
      <c r="D47" s="30">
        <f>SUM(D37:D46)</f>
        <v>1105</v>
      </c>
      <c r="E47" s="30">
        <f>SUM(E37:E46)</f>
        <v>1929</v>
      </c>
      <c r="F47" s="30"/>
      <c r="G47" s="30">
        <f>SUM(G37:G46)</f>
        <v>4659</v>
      </c>
      <c r="H47" s="30">
        <f>SUM(H37:H46)</f>
        <v>5729</v>
      </c>
      <c r="I47" s="4"/>
      <c r="J47" s="30">
        <f>SUM(J37:J46)</f>
        <v>3554</v>
      </c>
    </row>
    <row r="48" spans="1:10" ht="15">
      <c r="A48" s="16"/>
      <c r="C48" s="15"/>
      <c r="D48" s="4"/>
      <c r="E48" s="5"/>
      <c r="F48" s="4"/>
      <c r="G48" s="4"/>
      <c r="H48" s="5"/>
      <c r="I48" s="4"/>
      <c r="J48" s="4"/>
    </row>
    <row r="49" spans="1:10" ht="15">
      <c r="A49" s="1" t="s">
        <v>240</v>
      </c>
      <c r="C49" s="15"/>
      <c r="D49" s="4"/>
      <c r="E49" s="5"/>
      <c r="F49" s="4"/>
      <c r="G49" s="4"/>
      <c r="H49" s="5"/>
      <c r="I49" s="4"/>
      <c r="J49" s="4"/>
    </row>
    <row r="50" spans="1:10" ht="13.5">
      <c r="A50" s="2" t="s">
        <v>234</v>
      </c>
      <c r="C50" s="15"/>
      <c r="D50" s="4">
        <f>G50-J50</f>
        <v>1140</v>
      </c>
      <c r="E50" s="4">
        <f>E53-E51</f>
        <v>2030</v>
      </c>
      <c r="F50" s="4"/>
      <c r="G50" s="4">
        <f>G37</f>
        <v>4589</v>
      </c>
      <c r="H50" s="9">
        <f>H53-H51</f>
        <v>6400</v>
      </c>
      <c r="I50" s="4"/>
      <c r="J50" s="4">
        <v>3449</v>
      </c>
    </row>
    <row r="51" spans="1:10" ht="13.5">
      <c r="A51" s="2" t="s">
        <v>235</v>
      </c>
      <c r="C51" s="15"/>
      <c r="D51" s="9">
        <v>0</v>
      </c>
      <c r="E51" s="9">
        <v>-101</v>
      </c>
      <c r="F51" s="9"/>
      <c r="G51" s="9">
        <v>0</v>
      </c>
      <c r="H51" s="9">
        <v>-671</v>
      </c>
      <c r="I51" s="4"/>
      <c r="J51" s="9">
        <v>0</v>
      </c>
    </row>
    <row r="52" spans="3:10" ht="13.5">
      <c r="C52" s="15"/>
      <c r="D52" s="9"/>
      <c r="E52" s="9"/>
      <c r="F52" s="9"/>
      <c r="G52" s="9"/>
      <c r="H52" s="9"/>
      <c r="I52" s="4"/>
      <c r="J52" s="9"/>
    </row>
    <row r="53" spans="3:10" ht="14.25" thickBot="1">
      <c r="C53" s="15"/>
      <c r="D53" s="30">
        <f>D37</f>
        <v>1140</v>
      </c>
      <c r="E53" s="30">
        <f>E37</f>
        <v>1929</v>
      </c>
      <c r="F53" s="30"/>
      <c r="G53" s="30">
        <f>G37</f>
        <v>4589</v>
      </c>
      <c r="H53" s="30">
        <f>H37</f>
        <v>5729</v>
      </c>
      <c r="I53" s="4"/>
      <c r="J53" s="30">
        <f>SUM(J50:J52)</f>
        <v>3449</v>
      </c>
    </row>
    <row r="54" spans="1:10" ht="15">
      <c r="A54" s="1"/>
      <c r="C54" s="15"/>
      <c r="D54" s="4"/>
      <c r="E54" s="4"/>
      <c r="F54" s="4"/>
      <c r="G54" s="4"/>
      <c r="H54" s="4"/>
      <c r="I54" s="4"/>
      <c r="J54" s="4"/>
    </row>
    <row r="55" spans="1:10" ht="15">
      <c r="A55" s="1" t="s">
        <v>230</v>
      </c>
      <c r="C55" s="15"/>
      <c r="D55" s="4"/>
      <c r="E55" s="5"/>
      <c r="F55" s="4"/>
      <c r="G55" s="4"/>
      <c r="H55" s="5"/>
      <c r="I55" s="4"/>
      <c r="J55" s="4"/>
    </row>
    <row r="56" spans="1:10" ht="13.5">
      <c r="A56" s="2" t="s">
        <v>234</v>
      </c>
      <c r="C56" s="15"/>
      <c r="D56" s="4">
        <f>D59-D57</f>
        <v>1105</v>
      </c>
      <c r="E56" s="4">
        <f>E59-E57</f>
        <v>2115</v>
      </c>
      <c r="F56" s="4"/>
      <c r="G56" s="4">
        <f>G59-G57</f>
        <v>4659</v>
      </c>
      <c r="H56" s="4">
        <v>4370</v>
      </c>
      <c r="I56" s="4"/>
      <c r="J56" s="4">
        <v>3554</v>
      </c>
    </row>
    <row r="57" spans="1:10" ht="13.5">
      <c r="A57" s="2" t="s">
        <v>235</v>
      </c>
      <c r="C57" s="15"/>
      <c r="D57" s="9">
        <v>0</v>
      </c>
      <c r="E57" s="9">
        <v>-186</v>
      </c>
      <c r="F57" s="9"/>
      <c r="G57" s="9">
        <v>0</v>
      </c>
      <c r="H57" s="9">
        <v>-570</v>
      </c>
      <c r="I57" s="4"/>
      <c r="J57" s="9">
        <v>0</v>
      </c>
    </row>
    <row r="58" spans="3:10" ht="13.5">
      <c r="C58" s="15"/>
      <c r="D58" s="9"/>
      <c r="E58" s="9"/>
      <c r="F58" s="9"/>
      <c r="G58" s="9"/>
      <c r="H58" s="9"/>
      <c r="I58" s="4"/>
      <c r="J58" s="9"/>
    </row>
    <row r="59" spans="3:10" ht="14.25" thickBot="1">
      <c r="C59" s="15"/>
      <c r="D59" s="30">
        <f>D47</f>
        <v>1105</v>
      </c>
      <c r="E59" s="30">
        <f>E47</f>
        <v>1929</v>
      </c>
      <c r="F59" s="30"/>
      <c r="G59" s="30">
        <f>G47</f>
        <v>4659</v>
      </c>
      <c r="H59" s="30">
        <f>H47</f>
        <v>5729</v>
      </c>
      <c r="I59" s="4"/>
      <c r="J59" s="30">
        <v>3554</v>
      </c>
    </row>
    <row r="60" spans="1:10" ht="15">
      <c r="A60" s="1"/>
      <c r="C60" s="15"/>
      <c r="D60" s="4"/>
      <c r="E60" s="4"/>
      <c r="F60" s="4"/>
      <c r="G60" s="4"/>
      <c r="H60" s="4"/>
      <c r="I60" s="4"/>
      <c r="J60" s="4"/>
    </row>
    <row r="61" spans="3:10" ht="13.5">
      <c r="C61" s="15"/>
      <c r="D61" s="9"/>
      <c r="E61" s="9"/>
      <c r="F61" s="9"/>
      <c r="G61" s="9"/>
      <c r="H61" s="9"/>
      <c r="I61" s="4"/>
      <c r="J61" s="9"/>
    </row>
    <row r="62" spans="1:10" ht="15.75" thickBot="1">
      <c r="A62" s="1" t="s">
        <v>14</v>
      </c>
      <c r="C62" s="15" t="s">
        <v>106</v>
      </c>
      <c r="D62" s="14">
        <f>Notes!D237</f>
        <v>0.6157668728225348</v>
      </c>
      <c r="E62" s="14">
        <f>Notes!F237</f>
        <v>1.088530216097378</v>
      </c>
      <c r="F62" s="14">
        <f>Notes!F237</f>
        <v>1.088530216097378</v>
      </c>
      <c r="G62" s="14">
        <f>Notes!H237</f>
        <v>2.4787317363005377</v>
      </c>
      <c r="H62" s="14">
        <f>Notes!J237</f>
        <v>3.4318194005040485</v>
      </c>
      <c r="I62" s="4"/>
      <c r="J62" s="14">
        <v>1.8623612948513728</v>
      </c>
    </row>
    <row r="63" spans="4:10" ht="13.5">
      <c r="D63" s="9"/>
      <c r="I63" s="4"/>
      <c r="J63" s="4"/>
    </row>
    <row r="64" spans="4:10" ht="13.5">
      <c r="D64" s="9"/>
      <c r="I64" s="4"/>
      <c r="J64" s="5"/>
    </row>
    <row r="65" spans="1:10" ht="15">
      <c r="A65" s="1" t="s">
        <v>25</v>
      </c>
      <c r="D65" s="9"/>
      <c r="I65" s="4"/>
      <c r="J65" s="5"/>
    </row>
    <row r="66" spans="1:10" ht="13.5">
      <c r="A66" s="106" t="s">
        <v>275</v>
      </c>
      <c r="B66" s="106"/>
      <c r="C66" s="106"/>
      <c r="D66" s="106"/>
      <c r="E66" s="106"/>
      <c r="F66" s="106"/>
      <c r="G66" s="106"/>
      <c r="H66" s="106"/>
      <c r="I66" s="4"/>
      <c r="J66" s="5"/>
    </row>
    <row r="67" spans="1:10" ht="13.5">
      <c r="A67" s="106"/>
      <c r="B67" s="106"/>
      <c r="C67" s="106"/>
      <c r="D67" s="106"/>
      <c r="E67" s="106"/>
      <c r="F67" s="106"/>
      <c r="G67" s="106"/>
      <c r="H67" s="106"/>
      <c r="I67" s="4"/>
      <c r="J67" s="5"/>
    </row>
    <row r="68" spans="9:10" ht="13.5">
      <c r="I68" s="4"/>
      <c r="J68" s="4"/>
    </row>
    <row r="69" spans="1:10" ht="13.5">
      <c r="A69" s="2" t="s">
        <v>121</v>
      </c>
      <c r="I69" s="4"/>
      <c r="J69" s="5"/>
    </row>
    <row r="70" spans="9:10" ht="13.5">
      <c r="I70" s="4"/>
      <c r="J70" s="4"/>
    </row>
    <row r="71" spans="9:10" ht="13.5">
      <c r="I71" s="4"/>
      <c r="J71" s="4"/>
    </row>
    <row r="72" spans="9:10" ht="13.5">
      <c r="I72" s="4"/>
      <c r="J72" s="31"/>
    </row>
  </sheetData>
  <sheetProtection/>
  <mergeCells count="3">
    <mergeCell ref="D11:E11"/>
    <mergeCell ref="G11:H11"/>
    <mergeCell ref="A66:H67"/>
  </mergeCells>
  <printOptions/>
  <pageMargins left="0.75" right="0.75" top="1" bottom="0.63" header="0.5" footer="0.5"/>
  <pageSetup firstPageNumber="1" useFirstPageNumber="1" fitToHeight="1" fitToWidth="1" horizontalDpi="300" verticalDpi="300" orientation="portrait" paperSize="9" scale="76" r:id="rId2"/>
  <headerFooter alignWithMargins="0">
    <oddFooter>&amp;R&amp;"Times New Roman,Regular"- &amp;P -</oddFooter>
  </headerFooter>
  <drawing r:id="rId1"/>
</worksheet>
</file>

<file path=xl/worksheets/sheet2.xml><?xml version="1.0" encoding="utf-8"?>
<worksheet xmlns="http://schemas.openxmlformats.org/spreadsheetml/2006/main" xmlns:r="http://schemas.openxmlformats.org/officeDocument/2006/relationships">
  <sheetPr>
    <tabColor indexed="53"/>
    <pageSetUpPr fitToPage="1"/>
  </sheetPr>
  <dimension ref="A5:K72"/>
  <sheetViews>
    <sheetView view="pageBreakPreview" zoomScaleSheetLayoutView="100" zoomScalePageLayoutView="0" workbookViewId="0" topLeftCell="A46">
      <selection activeCell="A69" sqref="A69"/>
    </sheetView>
  </sheetViews>
  <sheetFormatPr defaultColWidth="9.140625" defaultRowHeight="12.75"/>
  <cols>
    <col min="1" max="1" width="3.8515625" style="2" customWidth="1"/>
    <col min="2" max="2" width="49.140625" style="2" customWidth="1"/>
    <col min="3" max="3" width="6.140625" style="15" customWidth="1"/>
    <col min="4" max="4" width="4.140625" style="2" customWidth="1"/>
    <col min="5" max="5" width="12.7109375" style="2" customWidth="1"/>
    <col min="6" max="6" width="5.57421875" style="2" customWidth="1"/>
    <col min="7" max="7" width="16.00390625" style="2" customWidth="1"/>
    <col min="8" max="8" width="9.140625" style="2" customWidth="1"/>
    <col min="9" max="9" width="11.28125" style="2" bestFit="1" customWidth="1"/>
    <col min="10" max="10" width="16.57421875" style="2" bestFit="1" customWidth="1"/>
    <col min="11" max="16384" width="9.140625" style="2" customWidth="1"/>
  </cols>
  <sheetData>
    <row r="1" ht="13.5"/>
    <row r="2" ht="13.5"/>
    <row r="3" ht="13.5"/>
    <row r="4" ht="13.5"/>
    <row r="5" spans="1:3" ht="16.5" customHeight="1">
      <c r="A5" s="1"/>
      <c r="B5" s="32" t="s">
        <v>155</v>
      </c>
      <c r="C5" s="16"/>
    </row>
    <row r="7" spans="1:3" ht="15">
      <c r="A7" s="1" t="s">
        <v>189</v>
      </c>
      <c r="C7" s="16"/>
    </row>
    <row r="8" spans="1:3" ht="15">
      <c r="A8" s="1" t="s">
        <v>265</v>
      </c>
      <c r="C8" s="16"/>
    </row>
    <row r="9" spans="1:7" ht="15">
      <c r="A9" s="2" t="s">
        <v>15</v>
      </c>
      <c r="C9" s="16"/>
      <c r="E9" s="17"/>
      <c r="F9" s="17"/>
      <c r="G9" s="17"/>
    </row>
    <row r="10" spans="3:7" ht="15">
      <c r="C10" s="16"/>
      <c r="E10" s="7" t="s">
        <v>5</v>
      </c>
      <c r="F10" s="17"/>
      <c r="G10" s="7" t="s">
        <v>8</v>
      </c>
    </row>
    <row r="11" spans="3:7" ht="15">
      <c r="C11" s="16"/>
      <c r="E11" s="7" t="s">
        <v>6</v>
      </c>
      <c r="F11" s="17"/>
      <c r="G11" s="7" t="s">
        <v>118</v>
      </c>
    </row>
    <row r="12" spans="1:7" ht="15">
      <c r="A12" s="1"/>
      <c r="C12" s="16"/>
      <c r="E12" s="7" t="s">
        <v>7</v>
      </c>
      <c r="F12" s="17"/>
      <c r="G12" s="7" t="s">
        <v>119</v>
      </c>
    </row>
    <row r="13" spans="4:7" ht="15">
      <c r="D13" s="18"/>
      <c r="E13" s="8" t="s">
        <v>266</v>
      </c>
      <c r="F13" s="8"/>
      <c r="G13" s="8" t="s">
        <v>160</v>
      </c>
    </row>
    <row r="14" spans="3:10" ht="15">
      <c r="C14" s="16" t="s">
        <v>22</v>
      </c>
      <c r="E14" s="8" t="s">
        <v>12</v>
      </c>
      <c r="F14" s="8"/>
      <c r="G14" s="8" t="s">
        <v>12</v>
      </c>
      <c r="J14" s="17" t="s">
        <v>282</v>
      </c>
    </row>
    <row r="15" spans="3:10" ht="15">
      <c r="C15" s="16"/>
      <c r="E15" s="7" t="s">
        <v>128</v>
      </c>
      <c r="F15" s="8"/>
      <c r="G15" s="7" t="s">
        <v>116</v>
      </c>
      <c r="I15" s="80">
        <v>40633</v>
      </c>
      <c r="J15" s="17" t="s">
        <v>283</v>
      </c>
    </row>
    <row r="16" ht="15">
      <c r="A16" s="1" t="s">
        <v>127</v>
      </c>
    </row>
    <row r="17" spans="1:7" ht="15">
      <c r="A17" s="1" t="s">
        <v>26</v>
      </c>
      <c r="E17" s="4"/>
      <c r="F17" s="4"/>
      <c r="G17" s="5"/>
    </row>
    <row r="18" spans="1:10" ht="13.5">
      <c r="A18" s="2" t="s">
        <v>27</v>
      </c>
      <c r="E18" s="4">
        <v>4892</v>
      </c>
      <c r="F18" s="4"/>
      <c r="G18" s="4">
        <v>5680</v>
      </c>
      <c r="I18" s="4">
        <v>5083</v>
      </c>
      <c r="J18" s="19">
        <f aca="true" t="shared" si="0" ref="J18:J23">I18-E18</f>
        <v>191</v>
      </c>
    </row>
    <row r="19" spans="1:10" ht="13.5">
      <c r="A19" s="2" t="s">
        <v>129</v>
      </c>
      <c r="E19" s="4">
        <v>890</v>
      </c>
      <c r="F19" s="4"/>
      <c r="G19" s="4">
        <v>1580</v>
      </c>
      <c r="I19" s="4">
        <v>1177</v>
      </c>
      <c r="J19" s="19">
        <f t="shared" si="0"/>
        <v>287</v>
      </c>
    </row>
    <row r="20" spans="1:10" ht="13.5">
      <c r="A20" s="2" t="s">
        <v>28</v>
      </c>
      <c r="E20" s="4">
        <v>2096</v>
      </c>
      <c r="F20" s="4"/>
      <c r="G20" s="4">
        <v>2060</v>
      </c>
      <c r="I20" s="4">
        <v>2088</v>
      </c>
      <c r="J20" s="19">
        <f t="shared" si="0"/>
        <v>-8</v>
      </c>
    </row>
    <row r="21" spans="1:10" ht="13.5">
      <c r="A21" s="2" t="s">
        <v>269</v>
      </c>
      <c r="E21" s="4">
        <v>3160</v>
      </c>
      <c r="F21" s="4"/>
      <c r="G21" s="4">
        <v>4165</v>
      </c>
      <c r="I21" s="4">
        <f>3268-45</f>
        <v>3223</v>
      </c>
      <c r="J21" s="19">
        <f t="shared" si="0"/>
        <v>63</v>
      </c>
    </row>
    <row r="22" spans="1:10" ht="13.5">
      <c r="A22" s="2" t="s">
        <v>130</v>
      </c>
      <c r="E22" s="19">
        <v>45</v>
      </c>
      <c r="F22" s="19"/>
      <c r="G22" s="19">
        <v>45</v>
      </c>
      <c r="I22" s="19">
        <v>45</v>
      </c>
      <c r="J22" s="19">
        <f t="shared" si="0"/>
        <v>0</v>
      </c>
    </row>
    <row r="23" spans="1:10" ht="13.5">
      <c r="A23" s="2" t="s">
        <v>164</v>
      </c>
      <c r="E23" s="19">
        <v>8</v>
      </c>
      <c r="F23" s="19"/>
      <c r="G23" s="19">
        <v>342</v>
      </c>
      <c r="I23" s="19">
        <v>0</v>
      </c>
      <c r="J23" s="19">
        <f t="shared" si="0"/>
        <v>-8</v>
      </c>
    </row>
    <row r="24" spans="5:9" ht="13.5">
      <c r="E24" s="20">
        <f>SUM(E18:E23)</f>
        <v>11091</v>
      </c>
      <c r="F24" s="4"/>
      <c r="G24" s="20">
        <f>SUM(G18:G23)</f>
        <v>13872</v>
      </c>
      <c r="I24" s="20">
        <f>SUM(I18:I23)</f>
        <v>11616</v>
      </c>
    </row>
    <row r="25" spans="1:9" ht="15">
      <c r="A25" s="1" t="s">
        <v>29</v>
      </c>
      <c r="E25" s="4"/>
      <c r="F25" s="4"/>
      <c r="G25" s="5"/>
      <c r="I25" s="4"/>
    </row>
    <row r="26" spans="1:10" ht="13.5">
      <c r="A26" s="2" t="s">
        <v>270</v>
      </c>
      <c r="E26" s="4">
        <v>1175</v>
      </c>
      <c r="F26" s="4"/>
      <c r="G26" s="4">
        <f>1773+37+99+1</f>
        <v>1910</v>
      </c>
      <c r="I26" s="4">
        <f>4623+1236</f>
        <v>5859</v>
      </c>
      <c r="J26" s="19">
        <f>I26-E26</f>
        <v>4684</v>
      </c>
    </row>
    <row r="27" spans="1:11" ht="13.5">
      <c r="A27" s="2" t="s">
        <v>164</v>
      </c>
      <c r="E27" s="4">
        <v>980</v>
      </c>
      <c r="F27" s="4"/>
      <c r="G27" s="4">
        <v>1316</v>
      </c>
      <c r="I27" s="4">
        <v>0</v>
      </c>
      <c r="J27" s="19">
        <f>I27-E27</f>
        <v>-980</v>
      </c>
      <c r="K27" s="19"/>
    </row>
    <row r="28" spans="1:10" ht="15">
      <c r="A28" s="2" t="s">
        <v>30</v>
      </c>
      <c r="D28" s="8"/>
      <c r="E28" s="11">
        <v>294</v>
      </c>
      <c r="F28" s="21"/>
      <c r="G28" s="11">
        <v>294</v>
      </c>
      <c r="I28" s="11">
        <v>300</v>
      </c>
      <c r="J28" s="19">
        <f>I28-E28</f>
        <v>6</v>
      </c>
    </row>
    <row r="29" spans="1:10" ht="13.5">
      <c r="A29" s="2" t="s">
        <v>81</v>
      </c>
      <c r="C29" s="15" t="str">
        <f>Notes!A119</f>
        <v>A15</v>
      </c>
      <c r="E29" s="4">
        <f>2364+16939+1813</f>
        <v>21116</v>
      </c>
      <c r="F29" s="4"/>
      <c r="G29" s="4">
        <v>16430</v>
      </c>
      <c r="I29" s="4">
        <v>16755</v>
      </c>
      <c r="J29" s="19">
        <f>I29-E29</f>
        <v>-4361</v>
      </c>
    </row>
    <row r="30" spans="5:9" ht="13.5">
      <c r="E30" s="20">
        <f>SUM(E26:E29)</f>
        <v>23565</v>
      </c>
      <c r="F30" s="4"/>
      <c r="G30" s="22">
        <f>SUM(G26:G29)</f>
        <v>19950</v>
      </c>
      <c r="I30" s="20">
        <f>SUM(I26:I29)</f>
        <v>22914</v>
      </c>
    </row>
    <row r="31" spans="5:9" ht="13.5">
      <c r="E31" s="4"/>
      <c r="F31" s="4"/>
      <c r="G31" s="4"/>
      <c r="I31" s="4"/>
    </row>
    <row r="32" spans="1:10" ht="13.5">
      <c r="A32" s="2" t="s">
        <v>169</v>
      </c>
      <c r="E32" s="13">
        <v>0</v>
      </c>
      <c r="F32" s="4"/>
      <c r="G32" s="13">
        <v>3264</v>
      </c>
      <c r="I32" s="13">
        <v>0</v>
      </c>
      <c r="J32" s="19">
        <f>I32-E32</f>
        <v>0</v>
      </c>
    </row>
    <row r="33" spans="5:9" ht="13.5">
      <c r="E33" s="4"/>
      <c r="F33" s="4"/>
      <c r="G33" s="4"/>
      <c r="I33" s="4"/>
    </row>
    <row r="34" spans="1:9" ht="15.75" thickBot="1">
      <c r="A34" s="1" t="s">
        <v>131</v>
      </c>
      <c r="E34" s="23">
        <f>E30+E24+E32</f>
        <v>34656</v>
      </c>
      <c r="F34" s="4"/>
      <c r="G34" s="23">
        <f>G30+G24+G32</f>
        <v>37086</v>
      </c>
      <c r="I34" s="23">
        <f>I30+I24+I32</f>
        <v>34530</v>
      </c>
    </row>
    <row r="35" spans="1:9" ht="15">
      <c r="A35" s="1"/>
      <c r="E35" s="4"/>
      <c r="F35" s="4"/>
      <c r="G35" s="5"/>
      <c r="I35" s="4"/>
    </row>
    <row r="36" spans="1:9" ht="15">
      <c r="A36" s="1" t="s">
        <v>132</v>
      </c>
      <c r="E36" s="4"/>
      <c r="F36" s="4"/>
      <c r="G36" s="4"/>
      <c r="I36" s="4"/>
    </row>
    <row r="37" spans="1:10" ht="13.5">
      <c r="A37" s="2" t="s">
        <v>35</v>
      </c>
      <c r="E37" s="4">
        <v>18933</v>
      </c>
      <c r="F37" s="4"/>
      <c r="G37" s="4">
        <v>18933</v>
      </c>
      <c r="I37" s="4">
        <v>18933</v>
      </c>
      <c r="J37" s="19">
        <f aca="true" t="shared" si="1" ref="J37:J42">E37-I37</f>
        <v>0</v>
      </c>
    </row>
    <row r="38" spans="1:10" ht="13.5">
      <c r="A38" s="2" t="s">
        <v>161</v>
      </c>
      <c r="E38" s="4">
        <f>StmtEquity!M49</f>
        <v>-2321</v>
      </c>
      <c r="F38" s="4"/>
      <c r="G38" s="4">
        <v>-1729</v>
      </c>
      <c r="I38" s="4">
        <v>-2298</v>
      </c>
      <c r="J38" s="19">
        <f t="shared" si="1"/>
        <v>-23</v>
      </c>
    </row>
    <row r="39" spans="1:10" ht="13.5">
      <c r="A39" s="2" t="s">
        <v>112</v>
      </c>
      <c r="E39" s="4">
        <f>StmtEquity!G49</f>
        <v>-36</v>
      </c>
      <c r="F39" s="4"/>
      <c r="G39" s="4">
        <v>-39</v>
      </c>
      <c r="I39" s="4">
        <v>-64</v>
      </c>
      <c r="J39" s="19">
        <f t="shared" si="1"/>
        <v>28</v>
      </c>
    </row>
    <row r="40" spans="1:10" ht="13.5">
      <c r="A40" s="2" t="s">
        <v>198</v>
      </c>
      <c r="E40" s="4">
        <v>0</v>
      </c>
      <c r="F40" s="4"/>
      <c r="G40" s="4">
        <v>-64</v>
      </c>
      <c r="I40" s="4">
        <v>0</v>
      </c>
      <c r="J40" s="19">
        <f t="shared" si="1"/>
        <v>0</v>
      </c>
    </row>
    <row r="41" spans="1:10" ht="13.5">
      <c r="A41" s="2" t="s">
        <v>190</v>
      </c>
      <c r="E41" s="4">
        <f>StmtEquity!I49</f>
        <v>-4</v>
      </c>
      <c r="F41" s="4"/>
      <c r="G41" s="4">
        <v>0</v>
      </c>
      <c r="I41" s="4">
        <v>59</v>
      </c>
      <c r="J41" s="19">
        <f t="shared" si="1"/>
        <v>-63</v>
      </c>
    </row>
    <row r="42" spans="1:10" ht="13.5">
      <c r="A42" s="2" t="s">
        <v>36</v>
      </c>
      <c r="E42" s="4">
        <f>StmtEquity!K49</f>
        <v>14902</v>
      </c>
      <c r="F42" s="4"/>
      <c r="G42" s="13">
        <v>14017</v>
      </c>
      <c r="I42" s="4">
        <v>13762</v>
      </c>
      <c r="J42" s="19">
        <f t="shared" si="1"/>
        <v>1140</v>
      </c>
    </row>
    <row r="43" spans="1:9" ht="13.5">
      <c r="A43" s="2" t="s">
        <v>238</v>
      </c>
      <c r="E43" s="70">
        <f>SUM(E37:E42)</f>
        <v>31474</v>
      </c>
      <c r="F43" s="4"/>
      <c r="G43" s="5">
        <f>SUM(G37:G42)</f>
        <v>31118</v>
      </c>
      <c r="I43" s="70">
        <f>SUM(I37:I42)</f>
        <v>30392</v>
      </c>
    </row>
    <row r="44" spans="5:9" ht="13.5">
      <c r="E44" s="4"/>
      <c r="F44" s="4"/>
      <c r="G44" s="4"/>
      <c r="I44" s="4"/>
    </row>
    <row r="45" spans="1:10" ht="13.5">
      <c r="A45" s="2" t="s">
        <v>239</v>
      </c>
      <c r="E45" s="4">
        <v>0</v>
      </c>
      <c r="F45" s="4"/>
      <c r="G45" s="4">
        <v>1638</v>
      </c>
      <c r="I45" s="4">
        <v>0</v>
      </c>
      <c r="J45" s="19">
        <f>E45-I45</f>
        <v>0</v>
      </c>
    </row>
    <row r="46" spans="1:9" ht="15">
      <c r="A46" s="1" t="s">
        <v>133</v>
      </c>
      <c r="E46" s="20">
        <f>SUM(E43:E45)</f>
        <v>31474</v>
      </c>
      <c r="F46" s="4"/>
      <c r="G46" s="20">
        <f>SUM(G43:G45)</f>
        <v>32756</v>
      </c>
      <c r="I46" s="20">
        <f>SUM(I43:I45)</f>
        <v>30392</v>
      </c>
    </row>
    <row r="47" spans="5:9" ht="13.5">
      <c r="E47" s="4"/>
      <c r="F47" s="4"/>
      <c r="G47" s="4"/>
      <c r="I47" s="4"/>
    </row>
    <row r="48" spans="1:9" ht="15">
      <c r="A48" s="1" t="s">
        <v>272</v>
      </c>
      <c r="E48" s="4"/>
      <c r="F48" s="4"/>
      <c r="G48" s="4"/>
      <c r="I48" s="4"/>
    </row>
    <row r="49" spans="1:10" ht="13.5">
      <c r="A49" s="2" t="s">
        <v>273</v>
      </c>
      <c r="E49" s="13">
        <v>11</v>
      </c>
      <c r="F49" s="4"/>
      <c r="G49" s="13">
        <v>0</v>
      </c>
      <c r="I49" s="13">
        <v>0</v>
      </c>
      <c r="J49" s="19">
        <f>E49-I49</f>
        <v>11</v>
      </c>
    </row>
    <row r="50" spans="5:9" ht="13.5">
      <c r="E50" s="4"/>
      <c r="F50" s="4"/>
      <c r="G50" s="5"/>
      <c r="I50" s="4"/>
    </row>
    <row r="51" spans="1:9" ht="15">
      <c r="A51" s="1" t="s">
        <v>33</v>
      </c>
      <c r="E51" s="4"/>
      <c r="F51" s="4"/>
      <c r="G51" s="4"/>
      <c r="I51" s="4"/>
    </row>
    <row r="52" spans="1:10" ht="13.5">
      <c r="A52" s="2" t="s">
        <v>271</v>
      </c>
      <c r="E52" s="4">
        <v>357</v>
      </c>
      <c r="F52" s="4"/>
      <c r="G52" s="4">
        <f>309+169</f>
        <v>478</v>
      </c>
      <c r="I52" s="4">
        <f>64+219</f>
        <v>283</v>
      </c>
      <c r="J52" s="19">
        <f>E52-I52</f>
        <v>74</v>
      </c>
    </row>
    <row r="53" spans="1:11" ht="13.5">
      <c r="A53" s="2" t="s">
        <v>111</v>
      </c>
      <c r="E53" s="4">
        <v>2814</v>
      </c>
      <c r="F53" s="4"/>
      <c r="G53" s="4">
        <v>3831</v>
      </c>
      <c r="I53" s="4">
        <v>3846</v>
      </c>
      <c r="J53" s="19">
        <f>E53-I53</f>
        <v>-1032</v>
      </c>
      <c r="K53" s="19"/>
    </row>
    <row r="54" spans="1:10" ht="13.5">
      <c r="A54" s="2" t="s">
        <v>34</v>
      </c>
      <c r="E54" s="4">
        <v>0</v>
      </c>
      <c r="F54" s="4"/>
      <c r="G54" s="4">
        <v>4</v>
      </c>
      <c r="I54" s="4">
        <v>9</v>
      </c>
      <c r="J54" s="19">
        <f>E54-I54</f>
        <v>-9</v>
      </c>
    </row>
    <row r="55" spans="5:9" ht="13.5">
      <c r="E55" s="20">
        <f>SUM(E52:E54)</f>
        <v>3171</v>
      </c>
      <c r="F55" s="4"/>
      <c r="G55" s="20">
        <f>SUM(G52:G54)</f>
        <v>4313</v>
      </c>
      <c r="I55" s="20">
        <f>SUM(I52:I54)</f>
        <v>4138</v>
      </c>
    </row>
    <row r="56" spans="5:9" ht="13.5">
      <c r="E56" s="4"/>
      <c r="F56" s="4"/>
      <c r="G56" s="4"/>
      <c r="I56" s="4"/>
    </row>
    <row r="57" spans="1:10" ht="13.5">
      <c r="A57" s="2" t="s">
        <v>170</v>
      </c>
      <c r="E57" s="13">
        <v>0</v>
      </c>
      <c r="F57" s="4"/>
      <c r="G57" s="13">
        <v>17</v>
      </c>
      <c r="I57" s="13">
        <v>0</v>
      </c>
      <c r="J57" s="19">
        <f>E57-I57</f>
        <v>0</v>
      </c>
    </row>
    <row r="58" spans="5:9" ht="13.5">
      <c r="E58" s="4"/>
      <c r="F58" s="4"/>
      <c r="G58" s="5"/>
      <c r="I58" s="4"/>
    </row>
    <row r="59" spans="1:9" ht="15.75" thickBot="1">
      <c r="A59" s="1" t="s">
        <v>134</v>
      </c>
      <c r="E59" s="23">
        <f>E46+E55+E57+E49</f>
        <v>34656</v>
      </c>
      <c r="F59" s="9"/>
      <c r="G59" s="23">
        <f>G46+G55+G57+G49</f>
        <v>37086</v>
      </c>
      <c r="I59" s="23">
        <f>I46+I55+I57+I49</f>
        <v>34530</v>
      </c>
    </row>
    <row r="60" spans="5:9" ht="13.5">
      <c r="E60" s="9"/>
      <c r="F60" s="9"/>
      <c r="G60" s="9"/>
      <c r="I60" s="9"/>
    </row>
    <row r="61" spans="1:9" ht="14.25" thickBot="1">
      <c r="A61" s="2" t="s">
        <v>115</v>
      </c>
      <c r="E61" s="14">
        <f>E43/(E37*10)</f>
        <v>0.1662388422331379</v>
      </c>
      <c r="F61" s="9"/>
      <c r="G61" s="24">
        <f>G43/(G37*10)</f>
        <v>0.16435852743886337</v>
      </c>
      <c r="I61" s="14">
        <f>I43/(I37*10)</f>
        <v>0.1605239528864945</v>
      </c>
    </row>
    <row r="62" spans="5:7" ht="13.5">
      <c r="E62" s="9"/>
      <c r="F62" s="9"/>
      <c r="G62" s="25"/>
    </row>
    <row r="63" spans="1:7" ht="15">
      <c r="A63" s="1" t="s">
        <v>25</v>
      </c>
      <c r="E63" s="9"/>
      <c r="F63" s="26"/>
      <c r="G63" s="9"/>
    </row>
    <row r="64" spans="1:7" ht="13.5">
      <c r="A64" s="107" t="str">
        <f>'IS'!A66</f>
        <v>This is prepared based on the consolidated results of the Group for the financial year ended 30 June 2011 and is to be read in conjunction with the audited financial statements for the financial year ended 30 June 2010.</v>
      </c>
      <c r="B64" s="107"/>
      <c r="C64" s="107"/>
      <c r="D64" s="107"/>
      <c r="E64" s="107"/>
      <c r="F64" s="107"/>
      <c r="G64" s="107"/>
    </row>
    <row r="65" spans="1:7" ht="13.5">
      <c r="A65" s="107"/>
      <c r="B65" s="107"/>
      <c r="C65" s="107"/>
      <c r="D65" s="107"/>
      <c r="E65" s="107"/>
      <c r="F65" s="107"/>
      <c r="G65" s="107"/>
    </row>
    <row r="66" spans="1:7" ht="13.5">
      <c r="A66" s="3"/>
      <c r="B66" s="3"/>
      <c r="C66" s="27"/>
      <c r="D66" s="3"/>
      <c r="E66" s="3"/>
      <c r="F66" s="3"/>
      <c r="G66" s="3"/>
    </row>
    <row r="67" spans="1:7" ht="13.5">
      <c r="A67" s="107" t="s">
        <v>298</v>
      </c>
      <c r="B67" s="107"/>
      <c r="C67" s="107"/>
      <c r="D67" s="107"/>
      <c r="E67" s="107"/>
      <c r="F67" s="107"/>
      <c r="G67" s="107"/>
    </row>
    <row r="68" spans="1:7" ht="13.5">
      <c r="A68" s="107"/>
      <c r="B68" s="107"/>
      <c r="C68" s="107"/>
      <c r="D68" s="107"/>
      <c r="E68" s="107"/>
      <c r="F68" s="107"/>
      <c r="G68" s="107"/>
    </row>
    <row r="69" spans="1:7" ht="13.5">
      <c r="A69" s="6"/>
      <c r="B69" s="6"/>
      <c r="C69" s="27"/>
      <c r="D69" s="6"/>
      <c r="E69" s="6"/>
      <c r="F69" s="6"/>
      <c r="G69" s="6"/>
    </row>
    <row r="70" spans="1:7" ht="13.5">
      <c r="A70" s="2" t="s">
        <v>121</v>
      </c>
      <c r="B70" s="12"/>
      <c r="D70" s="12"/>
      <c r="E70" s="12"/>
      <c r="F70" s="12"/>
      <c r="G70" s="12"/>
    </row>
    <row r="72" spans="5:7" ht="13.5">
      <c r="E72" s="19">
        <f>E59-E34</f>
        <v>0</v>
      </c>
      <c r="G72" s="19">
        <f>G59-G34</f>
        <v>0</v>
      </c>
    </row>
  </sheetData>
  <sheetProtection/>
  <mergeCells count="2">
    <mergeCell ref="A67:G68"/>
    <mergeCell ref="A64:G65"/>
  </mergeCells>
  <printOptions/>
  <pageMargins left="0.75" right="0.25" top="0.75" bottom="0.75" header="0.3" footer="0.3"/>
  <pageSetup firstPageNumber="2" useFirstPageNumber="1" fitToHeight="1" fitToWidth="1" horizontalDpi="300" verticalDpi="300" orientation="portrait" paperSize="9" scale="77" r:id="rId2"/>
  <headerFooter alignWithMargins="0">
    <oddFooter>&amp;R&amp;"Times New Roman,Regular"- &amp;P -</oddFooter>
  </headerFooter>
  <drawing r:id="rId1"/>
</worksheet>
</file>

<file path=xl/worksheets/sheet3.xml><?xml version="1.0" encoding="utf-8"?>
<worksheet xmlns="http://schemas.openxmlformats.org/spreadsheetml/2006/main" xmlns:r="http://schemas.openxmlformats.org/officeDocument/2006/relationships">
  <sheetPr>
    <tabColor indexed="53"/>
  </sheetPr>
  <dimension ref="A5:AX71"/>
  <sheetViews>
    <sheetView view="pageBreakPreview" zoomScale="80" zoomScaleSheetLayoutView="80" zoomScalePageLayoutView="0" workbookViewId="0" topLeftCell="F19">
      <selection activeCell="C51" sqref="C51"/>
    </sheetView>
  </sheetViews>
  <sheetFormatPr defaultColWidth="9.140625" defaultRowHeight="15.75" customHeight="1"/>
  <cols>
    <col min="1" max="1" width="3.8515625" style="2" customWidth="1"/>
    <col min="2" max="2" width="42.421875" style="2" customWidth="1"/>
    <col min="3" max="3" width="13.140625" style="2" customWidth="1"/>
    <col min="4" max="4" width="2.140625" style="2" customWidth="1"/>
    <col min="5" max="5" width="14.7109375" style="2" customWidth="1"/>
    <col min="6" max="6" width="2.140625" style="2" customWidth="1"/>
    <col min="7" max="7" width="18.57421875" style="2" customWidth="1"/>
    <col min="8" max="8" width="2.140625" style="2" customWidth="1"/>
    <col min="9" max="9" width="18.57421875" style="2" customWidth="1"/>
    <col min="10" max="10" width="3.28125" style="2" customWidth="1"/>
    <col min="11" max="11" width="15.28125" style="2" customWidth="1"/>
    <col min="12" max="12" width="2.140625" style="2" customWidth="1"/>
    <col min="13" max="13" width="13.7109375" style="2" customWidth="1"/>
    <col min="14" max="14" width="3.140625" style="2" customWidth="1"/>
    <col min="15" max="15" width="14.00390625" style="2" customWidth="1"/>
    <col min="16" max="16" width="3.00390625" style="2" customWidth="1"/>
    <col min="17" max="17" width="10.421875" style="2" bestFit="1" customWidth="1"/>
    <col min="18" max="18" width="3.7109375" style="2" customWidth="1"/>
    <col min="19" max="19" width="11.57421875" style="2" bestFit="1" customWidth="1"/>
    <col min="20" max="20" width="12.140625" style="2" customWidth="1"/>
    <col min="21" max="21" width="9.57421875" style="2" customWidth="1"/>
    <col min="22" max="16384" width="9.140625" style="2" customWidth="1"/>
  </cols>
  <sheetData>
    <row r="4" ht="1.5" customHeight="1"/>
    <row r="5" spans="1:9" ht="15.75" customHeight="1">
      <c r="A5" s="1"/>
      <c r="B5" s="1" t="s">
        <v>155</v>
      </c>
      <c r="G5" s="1"/>
      <c r="H5" s="1"/>
      <c r="I5" s="1"/>
    </row>
    <row r="6" spans="1:9" ht="15.75" customHeight="1">
      <c r="A6" s="1"/>
      <c r="B6" s="1"/>
      <c r="G6" s="1"/>
      <c r="H6" s="1"/>
      <c r="I6" s="1"/>
    </row>
    <row r="7" spans="1:9" ht="15">
      <c r="A7" s="1" t="s">
        <v>41</v>
      </c>
      <c r="G7" s="1"/>
      <c r="H7" s="1"/>
      <c r="I7" s="1"/>
    </row>
    <row r="8" spans="1:9" ht="15">
      <c r="A8" s="1" t="str">
        <f>'IS'!A8</f>
        <v>For The Fourth Quarter Ended 30 June 2011</v>
      </c>
      <c r="G8" s="1"/>
      <c r="H8" s="1"/>
      <c r="I8" s="1"/>
    </row>
    <row r="9" spans="1:9" ht="15">
      <c r="A9" s="2" t="s">
        <v>15</v>
      </c>
      <c r="G9" s="1"/>
      <c r="H9" s="1"/>
      <c r="I9" s="1"/>
    </row>
    <row r="10" spans="3:15" ht="15" customHeight="1">
      <c r="C10" s="105" t="s">
        <v>294</v>
      </c>
      <c r="D10" s="105"/>
      <c r="E10" s="105"/>
      <c r="F10" s="105"/>
      <c r="G10" s="105"/>
      <c r="H10" s="105"/>
      <c r="I10" s="105"/>
      <c r="J10" s="105"/>
      <c r="K10" s="105"/>
      <c r="L10" s="105"/>
      <c r="M10" s="105"/>
      <c r="N10" s="105"/>
      <c r="O10" s="105"/>
    </row>
    <row r="11" spans="3:13" ht="15" customHeight="1">
      <c r="C11" s="71"/>
      <c r="D11" s="71"/>
      <c r="E11" s="108" t="s">
        <v>295</v>
      </c>
      <c r="F11" s="108"/>
      <c r="G11" s="108"/>
      <c r="H11" s="108"/>
      <c r="I11" s="108"/>
      <c r="K11" s="109" t="s">
        <v>296</v>
      </c>
      <c r="L11" s="109"/>
      <c r="M11" s="109"/>
    </row>
    <row r="12" spans="3:11" ht="15">
      <c r="C12" s="67"/>
      <c r="D12" s="27"/>
      <c r="E12" s="7" t="s">
        <v>193</v>
      </c>
      <c r="F12" s="27"/>
      <c r="G12" s="27"/>
      <c r="H12" s="27"/>
      <c r="I12" s="27"/>
      <c r="K12" s="7"/>
    </row>
    <row r="13" spans="3:11" ht="15">
      <c r="C13" s="67"/>
      <c r="D13" s="27"/>
      <c r="E13" s="7" t="s">
        <v>194</v>
      </c>
      <c r="F13" s="27"/>
      <c r="G13" s="27"/>
      <c r="H13" s="27"/>
      <c r="I13" s="27"/>
      <c r="K13" s="7"/>
    </row>
    <row r="14" spans="1:17" ht="15">
      <c r="A14" s="1"/>
      <c r="E14" s="7" t="s">
        <v>195</v>
      </c>
      <c r="Q14" s="33" t="s">
        <v>236</v>
      </c>
    </row>
    <row r="15" spans="1:17" ht="15">
      <c r="A15" s="1"/>
      <c r="C15" s="7" t="s">
        <v>39</v>
      </c>
      <c r="E15" s="7" t="s">
        <v>196</v>
      </c>
      <c r="G15" s="33" t="s">
        <v>113</v>
      </c>
      <c r="H15" s="33"/>
      <c r="I15" s="33" t="s">
        <v>241</v>
      </c>
      <c r="K15" s="7" t="s">
        <v>38</v>
      </c>
      <c r="M15" s="33" t="s">
        <v>1</v>
      </c>
      <c r="N15" s="33"/>
      <c r="O15" s="33" t="s">
        <v>145</v>
      </c>
      <c r="Q15" s="33" t="s">
        <v>237</v>
      </c>
    </row>
    <row r="16" spans="3:19" ht="15">
      <c r="C16" s="7" t="s">
        <v>40</v>
      </c>
      <c r="E16" s="7" t="s">
        <v>197</v>
      </c>
      <c r="G16" s="33" t="s">
        <v>114</v>
      </c>
      <c r="H16" s="33"/>
      <c r="I16" s="33" t="s">
        <v>114</v>
      </c>
      <c r="J16" s="18"/>
      <c r="K16" s="7" t="s">
        <v>242</v>
      </c>
      <c r="L16" s="8"/>
      <c r="M16" s="7" t="s">
        <v>2</v>
      </c>
      <c r="N16" s="7"/>
      <c r="O16" s="7" t="s">
        <v>146</v>
      </c>
      <c r="Q16" s="33" t="s">
        <v>147</v>
      </c>
      <c r="S16" s="16" t="s">
        <v>37</v>
      </c>
    </row>
    <row r="17" spans="3:19" ht="15">
      <c r="C17" s="8" t="s">
        <v>12</v>
      </c>
      <c r="D17" s="8"/>
      <c r="E17" s="8" t="s">
        <v>12</v>
      </c>
      <c r="F17" s="8"/>
      <c r="G17" s="8" t="s">
        <v>12</v>
      </c>
      <c r="H17" s="8"/>
      <c r="I17" s="8" t="s">
        <v>12</v>
      </c>
      <c r="K17" s="8" t="s">
        <v>12</v>
      </c>
      <c r="L17" s="8"/>
      <c r="M17" s="8" t="s">
        <v>12</v>
      </c>
      <c r="N17" s="8"/>
      <c r="O17" s="8" t="s">
        <v>12</v>
      </c>
      <c r="Q17" s="8" t="s">
        <v>12</v>
      </c>
      <c r="S17" s="8" t="s">
        <v>12</v>
      </c>
    </row>
    <row r="18" ht="13.5"/>
    <row r="19" spans="1:24" ht="15">
      <c r="A19" s="1" t="s">
        <v>0</v>
      </c>
      <c r="C19" s="9">
        <v>18933</v>
      </c>
      <c r="D19" s="9"/>
      <c r="E19" s="9">
        <v>0</v>
      </c>
      <c r="F19" s="9"/>
      <c r="G19" s="9">
        <v>-154</v>
      </c>
      <c r="H19" s="9"/>
      <c r="I19" s="9">
        <v>0</v>
      </c>
      <c r="J19" s="9"/>
      <c r="K19" s="9">
        <v>14159</v>
      </c>
      <c r="L19" s="9"/>
      <c r="M19" s="9">
        <v>0</v>
      </c>
      <c r="N19" s="9"/>
      <c r="O19" s="9">
        <f>SUM(C19:M19)</f>
        <v>32938</v>
      </c>
      <c r="P19" s="9"/>
      <c r="Q19" s="9">
        <v>5149</v>
      </c>
      <c r="R19" s="9"/>
      <c r="S19" s="9">
        <f>SUM(O19:R19)</f>
        <v>38087</v>
      </c>
      <c r="T19" s="9"/>
      <c r="U19" s="9"/>
      <c r="V19" s="9"/>
      <c r="W19" s="9"/>
      <c r="X19" s="9"/>
    </row>
    <row r="20" spans="3:24" ht="13.5">
      <c r="C20" s="29"/>
      <c r="D20" s="9"/>
      <c r="E20" s="9"/>
      <c r="F20" s="9"/>
      <c r="G20" s="9"/>
      <c r="H20" s="9"/>
      <c r="I20" s="9"/>
      <c r="J20" s="9"/>
      <c r="K20" s="9"/>
      <c r="L20" s="9"/>
      <c r="M20" s="9"/>
      <c r="N20" s="9"/>
      <c r="O20" s="9"/>
      <c r="P20" s="9"/>
      <c r="Q20" s="9"/>
      <c r="R20" s="9"/>
      <c r="S20" s="9"/>
      <c r="T20" s="9"/>
      <c r="U20" s="9"/>
      <c r="V20" s="9"/>
      <c r="W20" s="9"/>
      <c r="X20" s="9"/>
    </row>
    <row r="21" spans="1:50" s="83" customFormat="1" ht="13.5">
      <c r="A21" s="28" t="s">
        <v>192</v>
      </c>
      <c r="B21" s="28"/>
      <c r="C21" s="4">
        <v>0</v>
      </c>
      <c r="D21" s="4"/>
      <c r="E21" s="4">
        <v>0</v>
      </c>
      <c r="F21" s="4"/>
      <c r="G21" s="4">
        <v>51</v>
      </c>
      <c r="H21" s="4"/>
      <c r="I21" s="4">
        <v>0</v>
      </c>
      <c r="J21" s="4"/>
      <c r="K21" s="4">
        <v>6400</v>
      </c>
      <c r="L21" s="4"/>
      <c r="M21" s="4">
        <v>0</v>
      </c>
      <c r="N21" s="4"/>
      <c r="O21" s="9">
        <f>SUM(C21:M21)</f>
        <v>6451</v>
      </c>
      <c r="P21" s="4"/>
      <c r="Q21" s="4">
        <f>52-671</f>
        <v>-619</v>
      </c>
      <c r="R21" s="4"/>
      <c r="S21" s="9">
        <f>SUM(O21:R21)</f>
        <v>5832</v>
      </c>
      <c r="T21" s="4"/>
      <c r="U21" s="4"/>
      <c r="V21" s="9"/>
      <c r="W21" s="9"/>
      <c r="X21" s="9"/>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24" ht="13.5">
      <c r="A22" s="28"/>
      <c r="B22" s="28"/>
      <c r="C22" s="4"/>
      <c r="D22" s="4"/>
      <c r="E22" s="4"/>
      <c r="F22" s="4"/>
      <c r="G22" s="4"/>
      <c r="H22" s="4"/>
      <c r="I22" s="4"/>
      <c r="J22" s="4"/>
      <c r="K22" s="4"/>
      <c r="L22" s="4"/>
      <c r="M22" s="4"/>
      <c r="N22" s="4"/>
      <c r="O22" s="9"/>
      <c r="P22" s="4"/>
      <c r="Q22" s="4"/>
      <c r="R22" s="4"/>
      <c r="S22" s="9"/>
      <c r="T22" s="4"/>
      <c r="U22" s="4"/>
      <c r="V22" s="9"/>
      <c r="W22" s="9"/>
      <c r="X22" s="9"/>
    </row>
    <row r="23" spans="1:24" ht="13.5">
      <c r="A23" s="28" t="s">
        <v>292</v>
      </c>
      <c r="B23" s="28"/>
      <c r="C23" s="4"/>
      <c r="D23" s="4"/>
      <c r="E23" s="4"/>
      <c r="F23" s="4"/>
      <c r="G23" s="4"/>
      <c r="H23" s="4"/>
      <c r="I23" s="4"/>
      <c r="J23" s="4"/>
      <c r="K23" s="4"/>
      <c r="L23" s="4"/>
      <c r="M23" s="4"/>
      <c r="N23" s="4"/>
      <c r="O23" s="9"/>
      <c r="P23" s="4"/>
      <c r="Q23" s="4"/>
      <c r="R23" s="4"/>
      <c r="S23" s="9"/>
      <c r="T23" s="4"/>
      <c r="U23" s="4"/>
      <c r="V23" s="9"/>
      <c r="W23" s="9"/>
      <c r="X23" s="9"/>
    </row>
    <row r="24" spans="1:24" ht="13.5">
      <c r="A24" s="28" t="s">
        <v>293</v>
      </c>
      <c r="B24" s="28"/>
      <c r="C24" s="4">
        <v>0</v>
      </c>
      <c r="D24" s="4"/>
      <c r="E24" s="4">
        <v>-64</v>
      </c>
      <c r="F24" s="4"/>
      <c r="G24" s="4">
        <v>64</v>
      </c>
      <c r="H24" s="4"/>
      <c r="I24" s="4">
        <v>0</v>
      </c>
      <c r="J24" s="4"/>
      <c r="K24" s="4">
        <v>0</v>
      </c>
      <c r="L24" s="4"/>
      <c r="M24" s="4">
        <v>0</v>
      </c>
      <c r="N24" s="4"/>
      <c r="O24" s="9">
        <f>SUM(C24:M24)</f>
        <v>0</v>
      </c>
      <c r="P24" s="4"/>
      <c r="Q24" s="4">
        <v>0</v>
      </c>
      <c r="R24" s="4"/>
      <c r="S24" s="9">
        <f>SUM(O24:R24)</f>
        <v>0</v>
      </c>
      <c r="T24" s="4"/>
      <c r="U24" s="4"/>
      <c r="V24" s="9"/>
      <c r="W24" s="9"/>
      <c r="X24" s="9"/>
    </row>
    <row r="25" spans="1:24" ht="13.5">
      <c r="A25" s="28"/>
      <c r="B25" s="28"/>
      <c r="C25" s="4"/>
      <c r="D25" s="4"/>
      <c r="E25" s="4"/>
      <c r="F25" s="4"/>
      <c r="G25" s="4"/>
      <c r="H25" s="4"/>
      <c r="I25" s="4"/>
      <c r="J25" s="4"/>
      <c r="K25" s="4"/>
      <c r="L25" s="4"/>
      <c r="M25" s="4"/>
      <c r="N25" s="4"/>
      <c r="O25" s="9"/>
      <c r="P25" s="4"/>
      <c r="Q25" s="4"/>
      <c r="R25" s="4"/>
      <c r="S25" s="9"/>
      <c r="T25" s="4"/>
      <c r="U25" s="4"/>
      <c r="V25" s="9"/>
      <c r="W25" s="9"/>
      <c r="X25" s="9"/>
    </row>
    <row r="26" spans="1:50" s="83" customFormat="1" ht="13.5">
      <c r="A26" s="28" t="s">
        <v>248</v>
      </c>
      <c r="B26" s="28"/>
      <c r="C26" s="4"/>
      <c r="D26" s="4"/>
      <c r="E26" s="4"/>
      <c r="F26" s="4"/>
      <c r="G26" s="4"/>
      <c r="H26" s="4"/>
      <c r="I26" s="4"/>
      <c r="J26" s="4"/>
      <c r="K26" s="4"/>
      <c r="L26" s="4"/>
      <c r="M26" s="4"/>
      <c r="N26" s="4"/>
      <c r="O26" s="9"/>
      <c r="P26" s="4"/>
      <c r="Q26" s="4"/>
      <c r="R26" s="4"/>
      <c r="S26" s="9"/>
      <c r="T26" s="4"/>
      <c r="U26" s="4"/>
      <c r="V26" s="9"/>
      <c r="W26" s="9"/>
      <c r="X26" s="9"/>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row>
    <row r="27" spans="1:50" s="83" customFormat="1" ht="13.5">
      <c r="A27" s="28" t="s">
        <v>249</v>
      </c>
      <c r="B27" s="2"/>
      <c r="C27" s="4">
        <v>0</v>
      </c>
      <c r="D27" s="4"/>
      <c r="E27" s="4">
        <v>0</v>
      </c>
      <c r="F27" s="4"/>
      <c r="G27" s="4">
        <v>0</v>
      </c>
      <c r="H27" s="4"/>
      <c r="I27" s="4">
        <v>0</v>
      </c>
      <c r="J27" s="4"/>
      <c r="K27" s="4">
        <v>0</v>
      </c>
      <c r="L27" s="4"/>
      <c r="M27" s="4">
        <v>0</v>
      </c>
      <c r="N27" s="4"/>
      <c r="O27" s="9">
        <f>SUM(C27:M27)</f>
        <v>0</v>
      </c>
      <c r="P27" s="4"/>
      <c r="Q27" s="4">
        <v>-2892</v>
      </c>
      <c r="R27" s="4"/>
      <c r="S27" s="9">
        <f>SUM(O27:R27)</f>
        <v>-2892</v>
      </c>
      <c r="T27" s="4"/>
      <c r="U27" s="4"/>
      <c r="V27" s="9"/>
      <c r="W27" s="9"/>
      <c r="X27" s="9"/>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row>
    <row r="28" spans="1:24" ht="13.5">
      <c r="A28" s="28"/>
      <c r="B28" s="28"/>
      <c r="C28" s="4"/>
      <c r="D28" s="4"/>
      <c r="E28" s="4"/>
      <c r="F28" s="4"/>
      <c r="G28" s="4"/>
      <c r="H28" s="4"/>
      <c r="I28" s="4"/>
      <c r="J28" s="4"/>
      <c r="K28" s="4"/>
      <c r="L28" s="4"/>
      <c r="M28" s="4"/>
      <c r="N28" s="4"/>
      <c r="O28" s="9"/>
      <c r="P28" s="4"/>
      <c r="Q28" s="4"/>
      <c r="R28" s="4"/>
      <c r="S28" s="9"/>
      <c r="T28" s="4"/>
      <c r="U28" s="4"/>
      <c r="V28" s="9"/>
      <c r="W28" s="9"/>
      <c r="X28" s="9"/>
    </row>
    <row r="29" spans="1:50" s="83" customFormat="1" ht="13.5">
      <c r="A29" s="2" t="s">
        <v>161</v>
      </c>
      <c r="B29" s="3"/>
      <c r="C29" s="4">
        <v>0</v>
      </c>
      <c r="D29" s="4"/>
      <c r="E29" s="4">
        <v>0</v>
      </c>
      <c r="F29" s="4"/>
      <c r="G29" s="4">
        <v>0</v>
      </c>
      <c r="H29" s="4"/>
      <c r="I29" s="4">
        <v>0</v>
      </c>
      <c r="J29" s="4"/>
      <c r="K29" s="4">
        <v>0</v>
      </c>
      <c r="L29" s="4"/>
      <c r="M29" s="4">
        <v>-1729</v>
      </c>
      <c r="N29" s="4"/>
      <c r="O29" s="9">
        <f>SUM(C29:M29)</f>
        <v>-1729</v>
      </c>
      <c r="P29" s="4"/>
      <c r="Q29" s="4">
        <v>0</v>
      </c>
      <c r="R29" s="4"/>
      <c r="S29" s="9">
        <f>SUM(O29:R29)</f>
        <v>-1729</v>
      </c>
      <c r="T29" s="4"/>
      <c r="U29" s="4"/>
      <c r="V29" s="9"/>
      <c r="W29" s="9"/>
      <c r="X29" s="9"/>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row>
    <row r="30" spans="1:50" s="83" customFormat="1" ht="13.5">
      <c r="A30" s="2"/>
      <c r="B30" s="3"/>
      <c r="C30" s="4"/>
      <c r="D30" s="4"/>
      <c r="E30" s="4"/>
      <c r="F30" s="4"/>
      <c r="G30" s="4"/>
      <c r="H30" s="4"/>
      <c r="I30" s="4"/>
      <c r="J30" s="4"/>
      <c r="K30" s="4"/>
      <c r="L30" s="4"/>
      <c r="M30" s="4"/>
      <c r="N30" s="4"/>
      <c r="O30" s="9"/>
      <c r="P30" s="4"/>
      <c r="Q30" s="4"/>
      <c r="R30" s="4"/>
      <c r="S30" s="9"/>
      <c r="T30" s="4"/>
      <c r="U30" s="4"/>
      <c r="V30" s="9"/>
      <c r="W30" s="9"/>
      <c r="X30" s="9"/>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row>
    <row r="31" spans="1:50" s="83" customFormat="1" ht="13.5">
      <c r="A31" s="2" t="s">
        <v>260</v>
      </c>
      <c r="B31" s="3"/>
      <c r="C31" s="4">
        <v>0</v>
      </c>
      <c r="D31" s="4"/>
      <c r="E31" s="4">
        <v>0</v>
      </c>
      <c r="F31" s="4"/>
      <c r="G31" s="4">
        <v>0</v>
      </c>
      <c r="H31" s="4"/>
      <c r="I31" s="4">
        <v>0</v>
      </c>
      <c r="J31" s="4"/>
      <c r="K31" s="4">
        <v>-6542</v>
      </c>
      <c r="L31" s="4"/>
      <c r="M31" s="4">
        <v>0</v>
      </c>
      <c r="N31" s="4"/>
      <c r="O31" s="9">
        <f>SUM(C31:M31)</f>
        <v>-6542</v>
      </c>
      <c r="P31" s="4"/>
      <c r="Q31" s="4">
        <v>0</v>
      </c>
      <c r="R31" s="4"/>
      <c r="S31" s="9">
        <f>SUM(O31:R31)</f>
        <v>-6542</v>
      </c>
      <c r="T31" s="4"/>
      <c r="U31" s="4"/>
      <c r="V31" s="9"/>
      <c r="W31" s="9"/>
      <c r="X31" s="9"/>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row>
    <row r="32" spans="3:24" ht="13.5">
      <c r="C32" s="9"/>
      <c r="D32" s="9"/>
      <c r="E32" s="9"/>
      <c r="F32" s="9"/>
      <c r="G32" s="9"/>
      <c r="H32" s="9"/>
      <c r="I32" s="9"/>
      <c r="J32" s="9"/>
      <c r="K32" s="4"/>
      <c r="L32" s="4"/>
      <c r="M32" s="4"/>
      <c r="N32" s="4"/>
      <c r="O32" s="9"/>
      <c r="P32" s="9"/>
      <c r="Q32" s="9"/>
      <c r="R32" s="9"/>
      <c r="S32" s="9"/>
      <c r="T32" s="9"/>
      <c r="U32" s="9"/>
      <c r="V32" s="9"/>
      <c r="W32" s="9"/>
      <c r="X32" s="9"/>
    </row>
    <row r="33" spans="1:24" ht="15.75" thickBot="1">
      <c r="A33" s="1" t="s">
        <v>267</v>
      </c>
      <c r="C33" s="30">
        <f>SUM(C19:C32)</f>
        <v>18933</v>
      </c>
      <c r="D33" s="30"/>
      <c r="E33" s="30">
        <f>SUM(E19:E32)</f>
        <v>-64</v>
      </c>
      <c r="F33" s="30"/>
      <c r="G33" s="30">
        <f>SUM(G19:G32)</f>
        <v>-39</v>
      </c>
      <c r="H33" s="30"/>
      <c r="I33" s="30">
        <f>SUM(I19:I32)</f>
        <v>0</v>
      </c>
      <c r="J33" s="30"/>
      <c r="K33" s="30">
        <f>SUM(K19:K32)</f>
        <v>14017</v>
      </c>
      <c r="L33" s="30">
        <f>SUM(L19:L32)</f>
        <v>0</v>
      </c>
      <c r="M33" s="30">
        <f>SUM(M19:M32)</f>
        <v>-1729</v>
      </c>
      <c r="N33" s="30"/>
      <c r="O33" s="30">
        <f>SUM(O19:O32)</f>
        <v>31118</v>
      </c>
      <c r="P33" s="30"/>
      <c r="Q33" s="30">
        <f>SUM(Q19:Q32)</f>
        <v>1638</v>
      </c>
      <c r="R33" s="30"/>
      <c r="S33" s="30">
        <f>SUM(S19:S32)</f>
        <v>32756</v>
      </c>
      <c r="T33" s="9"/>
      <c r="U33" s="9"/>
      <c r="V33" s="9"/>
      <c r="W33" s="9"/>
      <c r="X33" s="9"/>
    </row>
    <row r="34" spans="3:24" ht="13.5">
      <c r="C34" s="9"/>
      <c r="D34" s="9"/>
      <c r="E34" s="9"/>
      <c r="F34" s="9"/>
      <c r="G34" s="9"/>
      <c r="H34" s="9"/>
      <c r="I34" s="9"/>
      <c r="J34" s="9"/>
      <c r="K34" s="9"/>
      <c r="L34" s="9"/>
      <c r="M34" s="9"/>
      <c r="N34" s="9"/>
      <c r="O34" s="9"/>
      <c r="P34" s="9"/>
      <c r="Q34" s="9"/>
      <c r="R34" s="9"/>
      <c r="S34" s="9"/>
      <c r="T34" s="9"/>
      <c r="U34" s="9"/>
      <c r="V34" s="9"/>
      <c r="W34" s="9"/>
      <c r="X34" s="9"/>
    </row>
    <row r="35" spans="1:24" ht="15">
      <c r="A35" s="1" t="s">
        <v>188</v>
      </c>
      <c r="C35" s="9">
        <v>18933</v>
      </c>
      <c r="D35" s="9">
        <f>D33</f>
        <v>0</v>
      </c>
      <c r="E35" s="9">
        <v>-64</v>
      </c>
      <c r="F35" s="9">
        <f>F33</f>
        <v>0</v>
      </c>
      <c r="G35" s="9">
        <v>-39</v>
      </c>
      <c r="H35" s="9"/>
      <c r="I35" s="9">
        <v>0</v>
      </c>
      <c r="J35" s="9"/>
      <c r="K35" s="9">
        <v>14017</v>
      </c>
      <c r="L35" s="9">
        <f>L33</f>
        <v>0</v>
      </c>
      <c r="M35" s="9">
        <v>-1729</v>
      </c>
      <c r="N35" s="9"/>
      <c r="O35" s="9">
        <f>SUM(C35:M35)</f>
        <v>31118</v>
      </c>
      <c r="P35" s="9"/>
      <c r="Q35" s="9">
        <v>1638</v>
      </c>
      <c r="R35" s="9"/>
      <c r="S35" s="9">
        <f>SUM(O35:R35)</f>
        <v>32756</v>
      </c>
      <c r="T35" s="9"/>
      <c r="U35" s="9"/>
      <c r="V35" s="9"/>
      <c r="W35" s="9"/>
      <c r="X35" s="9"/>
    </row>
    <row r="36" spans="3:24" ht="13.5">
      <c r="C36" s="29"/>
      <c r="D36" s="9"/>
      <c r="E36" s="9"/>
      <c r="F36" s="9"/>
      <c r="G36" s="9"/>
      <c r="H36" s="9"/>
      <c r="I36" s="9"/>
      <c r="J36" s="9"/>
      <c r="K36" s="9"/>
      <c r="L36" s="9"/>
      <c r="M36" s="9"/>
      <c r="N36" s="9"/>
      <c r="O36" s="9"/>
      <c r="P36" s="9"/>
      <c r="Q36" s="9"/>
      <c r="R36" s="9"/>
      <c r="S36" s="9"/>
      <c r="T36" s="9"/>
      <c r="U36" s="9"/>
      <c r="V36" s="9"/>
      <c r="W36" s="9"/>
      <c r="X36" s="9"/>
    </row>
    <row r="37" spans="1:24" ht="13.5">
      <c r="A37" s="2" t="s">
        <v>199</v>
      </c>
      <c r="C37" s="29">
        <v>0</v>
      </c>
      <c r="D37" s="9"/>
      <c r="E37" s="9">
        <v>0</v>
      </c>
      <c r="F37" s="9"/>
      <c r="G37" s="9">
        <v>0</v>
      </c>
      <c r="H37" s="9"/>
      <c r="I37" s="9">
        <v>-71</v>
      </c>
      <c r="J37" s="9"/>
      <c r="K37" s="9">
        <v>0</v>
      </c>
      <c r="L37" s="9"/>
      <c r="M37" s="9">
        <v>0</v>
      </c>
      <c r="N37" s="9"/>
      <c r="O37" s="9">
        <f>SUM(C37:M37)</f>
        <v>-71</v>
      </c>
      <c r="P37" s="9"/>
      <c r="Q37" s="9">
        <v>0</v>
      </c>
      <c r="R37" s="9"/>
      <c r="S37" s="9">
        <f>SUM(O37:R37)</f>
        <v>-71</v>
      </c>
      <c r="T37" s="9"/>
      <c r="U37" s="9"/>
      <c r="V37" s="9"/>
      <c r="W37" s="9"/>
      <c r="X37" s="9"/>
    </row>
    <row r="38" spans="3:24" ht="13.5">
      <c r="C38" s="72"/>
      <c r="D38" s="13"/>
      <c r="E38" s="13"/>
      <c r="F38" s="13"/>
      <c r="G38" s="13"/>
      <c r="H38" s="13"/>
      <c r="I38" s="13"/>
      <c r="J38" s="13"/>
      <c r="K38" s="13"/>
      <c r="L38" s="13"/>
      <c r="M38" s="13"/>
      <c r="N38" s="13"/>
      <c r="O38" s="13"/>
      <c r="P38" s="13"/>
      <c r="Q38" s="13"/>
      <c r="R38" s="13"/>
      <c r="S38" s="13"/>
      <c r="T38" s="9"/>
      <c r="U38" s="9"/>
      <c r="V38" s="9"/>
      <c r="W38" s="9"/>
      <c r="X38" s="9"/>
    </row>
    <row r="39" spans="1:24" ht="15">
      <c r="A39" s="1" t="s">
        <v>200</v>
      </c>
      <c r="B39" s="28"/>
      <c r="C39" s="4">
        <f>SUM(C35:C38)</f>
        <v>18933</v>
      </c>
      <c r="D39" s="4"/>
      <c r="E39" s="4">
        <f>SUM(E35:E38)</f>
        <v>-64</v>
      </c>
      <c r="F39" s="4"/>
      <c r="G39" s="4">
        <f>SUM(G35:G38)</f>
        <v>-39</v>
      </c>
      <c r="H39" s="4"/>
      <c r="I39" s="4">
        <f>SUM(I35:I38)</f>
        <v>-71</v>
      </c>
      <c r="J39" s="4"/>
      <c r="K39" s="4">
        <f>SUM(K35:K38)</f>
        <v>14017</v>
      </c>
      <c r="L39" s="4"/>
      <c r="M39" s="4">
        <f>SUM(M35:M38)</f>
        <v>-1729</v>
      </c>
      <c r="N39" s="4"/>
      <c r="O39" s="4">
        <f>SUM(O35:O38)</f>
        <v>31047</v>
      </c>
      <c r="P39" s="4"/>
      <c r="Q39" s="4">
        <f>SUM(Q35:Q38)</f>
        <v>1638</v>
      </c>
      <c r="R39" s="4"/>
      <c r="S39" s="4">
        <f>SUM(S35:S38)</f>
        <v>32685</v>
      </c>
      <c r="T39" s="4"/>
      <c r="U39" s="4"/>
      <c r="V39" s="9"/>
      <c r="W39" s="9"/>
      <c r="X39" s="9"/>
    </row>
    <row r="40" spans="1:24" ht="13.5">
      <c r="A40" s="28"/>
      <c r="B40" s="28"/>
      <c r="C40" s="4"/>
      <c r="D40" s="4"/>
      <c r="E40" s="4"/>
      <c r="F40" s="4"/>
      <c r="G40" s="4"/>
      <c r="H40" s="4"/>
      <c r="I40" s="4"/>
      <c r="J40" s="4"/>
      <c r="K40" s="4"/>
      <c r="L40" s="4"/>
      <c r="M40" s="4"/>
      <c r="N40" s="4"/>
      <c r="O40" s="9"/>
      <c r="P40" s="4"/>
      <c r="Q40" s="4"/>
      <c r="R40" s="4"/>
      <c r="S40" s="9"/>
      <c r="T40" s="4"/>
      <c r="U40" s="4"/>
      <c r="V40" s="9"/>
      <c r="W40" s="9"/>
      <c r="X40" s="9"/>
    </row>
    <row r="41" spans="1:24" ht="13.5">
      <c r="A41" s="28" t="s">
        <v>274</v>
      </c>
      <c r="B41" s="28"/>
      <c r="C41" s="4">
        <v>0</v>
      </c>
      <c r="D41" s="4"/>
      <c r="E41" s="4">
        <v>0</v>
      </c>
      <c r="F41" s="4"/>
      <c r="G41" s="4">
        <v>3</v>
      </c>
      <c r="H41" s="4"/>
      <c r="I41" s="4">
        <f>'IS'!G45</f>
        <v>67</v>
      </c>
      <c r="J41" s="4"/>
      <c r="K41" s="4">
        <f>'IS'!G37</f>
        <v>4589</v>
      </c>
      <c r="L41" s="4"/>
      <c r="M41" s="4">
        <v>0</v>
      </c>
      <c r="N41" s="4"/>
      <c r="O41" s="9">
        <f>SUM(C41:M41)</f>
        <v>4659</v>
      </c>
      <c r="P41" s="4"/>
      <c r="Q41" s="4">
        <v>0</v>
      </c>
      <c r="R41" s="4"/>
      <c r="S41" s="9">
        <f>SUM(O41:R41)</f>
        <v>4659</v>
      </c>
      <c r="T41" s="4"/>
      <c r="U41" s="4"/>
      <c r="V41" s="9"/>
      <c r="W41" s="9"/>
      <c r="X41" s="9"/>
    </row>
    <row r="42" spans="1:24" ht="13.5">
      <c r="A42" s="28"/>
      <c r="B42" s="28"/>
      <c r="C42" s="4"/>
      <c r="D42" s="4"/>
      <c r="E42" s="4"/>
      <c r="F42" s="4"/>
      <c r="G42" s="4"/>
      <c r="H42" s="4"/>
      <c r="I42" s="4"/>
      <c r="J42" s="4"/>
      <c r="K42" s="4"/>
      <c r="L42" s="4"/>
      <c r="M42" s="4"/>
      <c r="N42" s="4"/>
      <c r="O42" s="9"/>
      <c r="P42" s="4"/>
      <c r="Q42" s="4"/>
      <c r="R42" s="4"/>
      <c r="S42" s="9"/>
      <c r="T42" s="4"/>
      <c r="U42" s="4"/>
      <c r="V42" s="9"/>
      <c r="W42" s="9"/>
      <c r="X42" s="9"/>
    </row>
    <row r="43" spans="1:24" ht="13.5">
      <c r="A43" s="28" t="s">
        <v>229</v>
      </c>
      <c r="B43" s="28"/>
      <c r="C43" s="4">
        <v>0</v>
      </c>
      <c r="D43" s="4"/>
      <c r="E43" s="4">
        <v>64</v>
      </c>
      <c r="F43" s="4"/>
      <c r="G43" s="4">
        <v>0</v>
      </c>
      <c r="H43" s="4"/>
      <c r="I43" s="4">
        <v>0</v>
      </c>
      <c r="J43" s="4"/>
      <c r="K43" s="4">
        <v>0</v>
      </c>
      <c r="L43" s="4"/>
      <c r="M43" s="4">
        <v>0</v>
      </c>
      <c r="N43" s="4"/>
      <c r="O43" s="9">
        <f>SUM(C43:M43)</f>
        <v>64</v>
      </c>
      <c r="P43" s="4"/>
      <c r="Q43" s="4">
        <v>-1638</v>
      </c>
      <c r="R43" s="4"/>
      <c r="S43" s="9">
        <f>SUM(O43:R43)</f>
        <v>-1574</v>
      </c>
      <c r="T43" s="4"/>
      <c r="U43" s="4"/>
      <c r="V43" s="9"/>
      <c r="W43" s="9"/>
      <c r="X43" s="9"/>
    </row>
    <row r="44" spans="1:24" ht="13.5">
      <c r="A44" s="28"/>
      <c r="B44" s="28"/>
      <c r="C44" s="4"/>
      <c r="D44" s="4"/>
      <c r="E44" s="4"/>
      <c r="F44" s="4"/>
      <c r="G44" s="4"/>
      <c r="H44" s="4"/>
      <c r="I44" s="4"/>
      <c r="J44" s="4"/>
      <c r="K44" s="4"/>
      <c r="L44" s="4"/>
      <c r="M44" s="4"/>
      <c r="N44" s="4"/>
      <c r="O44" s="9"/>
      <c r="P44" s="4"/>
      <c r="Q44" s="4"/>
      <c r="R44" s="4"/>
      <c r="S44" s="9"/>
      <c r="T44" s="4"/>
      <c r="U44" s="4"/>
      <c r="V44" s="9"/>
      <c r="W44" s="9"/>
      <c r="X44" s="9"/>
    </row>
    <row r="45" spans="1:24" ht="13.5">
      <c r="A45" s="2" t="s">
        <v>161</v>
      </c>
      <c r="B45" s="3"/>
      <c r="C45" s="4">
        <v>0</v>
      </c>
      <c r="D45" s="4"/>
      <c r="E45" s="4">
        <v>0</v>
      </c>
      <c r="F45" s="4"/>
      <c r="G45" s="4">
        <v>0</v>
      </c>
      <c r="H45" s="4"/>
      <c r="I45" s="4">
        <v>0</v>
      </c>
      <c r="J45" s="4"/>
      <c r="K45" s="4">
        <v>0</v>
      </c>
      <c r="L45" s="4"/>
      <c r="M45" s="4">
        <v>-592</v>
      </c>
      <c r="N45" s="4"/>
      <c r="O45" s="9">
        <f>SUM(C45:M45)</f>
        <v>-592</v>
      </c>
      <c r="P45" s="4"/>
      <c r="Q45" s="4">
        <v>0</v>
      </c>
      <c r="R45" s="4"/>
      <c r="S45" s="9">
        <f>SUM(O45:R45)</f>
        <v>-592</v>
      </c>
      <c r="T45" s="4"/>
      <c r="U45" s="4"/>
      <c r="V45" s="9"/>
      <c r="W45" s="9"/>
      <c r="X45" s="9"/>
    </row>
    <row r="46" spans="2:24" ht="13.5">
      <c r="B46" s="3"/>
      <c r="C46" s="4"/>
      <c r="D46" s="4"/>
      <c r="E46" s="4"/>
      <c r="F46" s="4"/>
      <c r="G46" s="4"/>
      <c r="H46" s="4"/>
      <c r="I46" s="4"/>
      <c r="J46" s="4"/>
      <c r="K46" s="4"/>
      <c r="L46" s="4"/>
      <c r="M46" s="4"/>
      <c r="N46" s="4"/>
      <c r="O46" s="9"/>
      <c r="P46" s="4"/>
      <c r="Q46" s="4"/>
      <c r="R46" s="4"/>
      <c r="S46" s="9"/>
      <c r="T46" s="4"/>
      <c r="U46" s="4"/>
      <c r="V46" s="9"/>
      <c r="W46" s="9"/>
      <c r="X46" s="9"/>
    </row>
    <row r="47" spans="1:24" ht="13.5">
      <c r="A47" s="2" t="s">
        <v>260</v>
      </c>
      <c r="B47" s="3"/>
      <c r="C47" s="4">
        <v>0</v>
      </c>
      <c r="D47" s="4"/>
      <c r="E47" s="4">
        <v>0</v>
      </c>
      <c r="F47" s="4"/>
      <c r="G47" s="4">
        <v>0</v>
      </c>
      <c r="H47" s="4"/>
      <c r="I47" s="4">
        <v>0</v>
      </c>
      <c r="J47" s="4"/>
      <c r="K47" s="4">
        <v>-3704</v>
      </c>
      <c r="L47" s="4"/>
      <c r="M47" s="4">
        <v>0</v>
      </c>
      <c r="N47" s="4"/>
      <c r="O47" s="9">
        <f>SUM(C47:M47)</f>
        <v>-3704</v>
      </c>
      <c r="P47" s="4"/>
      <c r="Q47" s="4">
        <v>0</v>
      </c>
      <c r="R47" s="4"/>
      <c r="S47" s="9">
        <f>SUM(O47:R47)</f>
        <v>-3704</v>
      </c>
      <c r="T47" s="4"/>
      <c r="U47" s="4"/>
      <c r="V47" s="9"/>
      <c r="W47" s="9"/>
      <c r="X47" s="9"/>
    </row>
    <row r="48" spans="1:24" ht="13.5">
      <c r="A48" s="3"/>
      <c r="B48" s="3"/>
      <c r="C48" s="4"/>
      <c r="D48" s="4"/>
      <c r="E48" s="4"/>
      <c r="F48" s="4"/>
      <c r="G48" s="4"/>
      <c r="H48" s="4"/>
      <c r="I48" s="4"/>
      <c r="J48" s="4"/>
      <c r="K48" s="4"/>
      <c r="L48" s="4"/>
      <c r="M48" s="4"/>
      <c r="N48" s="4"/>
      <c r="O48" s="9"/>
      <c r="P48" s="4"/>
      <c r="Q48" s="4"/>
      <c r="R48" s="4"/>
      <c r="S48" s="9"/>
      <c r="T48" s="4"/>
      <c r="U48" s="4"/>
      <c r="V48" s="9"/>
      <c r="W48" s="9"/>
      <c r="X48" s="9"/>
    </row>
    <row r="49" spans="1:24" ht="15.75" thickBot="1">
      <c r="A49" s="1" t="s">
        <v>268</v>
      </c>
      <c r="C49" s="30">
        <f>SUM(C39:C48)</f>
        <v>18933</v>
      </c>
      <c r="D49" s="30"/>
      <c r="E49" s="30">
        <f>SUM(E39:E48)</f>
        <v>0</v>
      </c>
      <c r="F49" s="30"/>
      <c r="G49" s="30">
        <f>SUM(G39:G48)</f>
        <v>-36</v>
      </c>
      <c r="H49" s="30"/>
      <c r="I49" s="30">
        <f>SUM(I39:I48)</f>
        <v>-4</v>
      </c>
      <c r="J49" s="30"/>
      <c r="K49" s="30">
        <f>SUM(K39:K48)</f>
        <v>14902</v>
      </c>
      <c r="L49" s="30"/>
      <c r="M49" s="30">
        <f>SUM(M39:M48)</f>
        <v>-2321</v>
      </c>
      <c r="N49" s="30"/>
      <c r="O49" s="30">
        <f>SUM(O39:O48)</f>
        <v>31474</v>
      </c>
      <c r="P49" s="30"/>
      <c r="Q49" s="30">
        <f>SUM(Q39:Q48)</f>
        <v>0</v>
      </c>
      <c r="R49" s="30"/>
      <c r="S49" s="30">
        <f>SUM(S39:S48)</f>
        <v>31474</v>
      </c>
      <c r="T49" s="9"/>
      <c r="U49" s="9"/>
      <c r="V49" s="9"/>
      <c r="W49" s="9"/>
      <c r="X49" s="9"/>
    </row>
    <row r="50" spans="3:24" ht="13.5">
      <c r="C50" s="9"/>
      <c r="D50" s="9"/>
      <c r="E50" s="9"/>
      <c r="F50" s="9"/>
      <c r="G50" s="9"/>
      <c r="H50" s="9"/>
      <c r="I50" s="9"/>
      <c r="J50" s="9"/>
      <c r="K50" s="9"/>
      <c r="L50" s="9"/>
      <c r="M50" s="9"/>
      <c r="N50" s="9"/>
      <c r="O50" s="9"/>
      <c r="P50" s="9"/>
      <c r="Q50" s="9"/>
      <c r="R50" s="9"/>
      <c r="S50" s="9"/>
      <c r="T50" s="9"/>
      <c r="U50" s="9"/>
      <c r="V50" s="9"/>
      <c r="W50" s="9"/>
      <c r="X50" s="9"/>
    </row>
    <row r="51" spans="1:24" ht="15">
      <c r="A51" s="1" t="s">
        <v>25</v>
      </c>
      <c r="C51" s="9"/>
      <c r="D51" s="9"/>
      <c r="E51" s="9"/>
      <c r="F51" s="9"/>
      <c r="G51" s="9"/>
      <c r="H51" s="9"/>
      <c r="I51" s="9"/>
      <c r="J51" s="9"/>
      <c r="K51" s="9"/>
      <c r="L51" s="9"/>
      <c r="M51" s="9"/>
      <c r="N51" s="9"/>
      <c r="O51" s="9"/>
      <c r="P51" s="9"/>
      <c r="Q51" s="9"/>
      <c r="R51" s="9"/>
      <c r="S51" s="9"/>
      <c r="T51" s="9"/>
      <c r="U51" s="9"/>
      <c r="V51" s="9"/>
      <c r="W51" s="9"/>
      <c r="X51" s="9"/>
    </row>
    <row r="52" spans="1:19" ht="15">
      <c r="A52" s="1"/>
      <c r="C52" s="9"/>
      <c r="D52" s="9"/>
      <c r="E52" s="9"/>
      <c r="F52" s="9"/>
      <c r="G52" s="9"/>
      <c r="H52" s="9"/>
      <c r="I52" s="9"/>
      <c r="J52" s="9"/>
      <c r="K52" s="9"/>
      <c r="L52" s="9"/>
      <c r="M52" s="9"/>
      <c r="N52" s="9"/>
      <c r="O52" s="9"/>
      <c r="P52" s="9"/>
      <c r="Q52" s="9"/>
      <c r="R52" s="9"/>
      <c r="S52" s="9"/>
    </row>
    <row r="53" ht="13.5">
      <c r="A53" s="2" t="str">
        <f>'IS'!A66</f>
        <v>This is prepared based on the consolidated results of the Group for the financial year ended 30 June 2011 and is to be read in conjunction with the audited financial statements for the financial year ended 30 June 2010.</v>
      </c>
    </row>
    <row r="54" ht="13.5"/>
    <row r="55" spans="1:15" ht="13.5">
      <c r="A55" s="2" t="s">
        <v>121</v>
      </c>
      <c r="B55" s="12"/>
      <c r="C55" s="12"/>
      <c r="D55" s="12"/>
      <c r="E55" s="12"/>
      <c r="F55" s="12"/>
      <c r="G55" s="12"/>
      <c r="H55" s="12"/>
      <c r="I55" s="12"/>
      <c r="J55" s="12"/>
      <c r="K55" s="12"/>
      <c r="L55" s="12"/>
      <c r="M55" s="12"/>
      <c r="N55" s="12"/>
      <c r="O55" s="12"/>
    </row>
    <row r="56" spans="1:15" ht="13.5">
      <c r="A56" s="12"/>
      <c r="B56" s="12"/>
      <c r="C56" s="12"/>
      <c r="D56" s="12"/>
      <c r="E56" s="12"/>
      <c r="F56" s="12"/>
      <c r="G56" s="12"/>
      <c r="H56" s="12"/>
      <c r="I56" s="12"/>
      <c r="J56" s="12"/>
      <c r="K56" s="12"/>
      <c r="L56" s="12"/>
      <c r="M56" s="12"/>
      <c r="N56" s="12"/>
      <c r="O56" s="12"/>
    </row>
    <row r="57" ht="13.5"/>
    <row r="58" ht="13.5"/>
    <row r="59" spans="1:15" ht="13.5">
      <c r="A59" s="12"/>
      <c r="B59" s="12"/>
      <c r="C59" s="12"/>
      <c r="D59" s="12"/>
      <c r="E59" s="12"/>
      <c r="F59" s="12"/>
      <c r="G59" s="12"/>
      <c r="H59" s="12"/>
      <c r="I59" s="12"/>
      <c r="J59" s="12"/>
      <c r="K59" s="12"/>
      <c r="L59" s="12"/>
      <c r="M59" s="12"/>
      <c r="N59" s="12"/>
      <c r="O59" s="12"/>
    </row>
    <row r="60" spans="1:15" ht="13.5">
      <c r="A60" s="12"/>
      <c r="B60" s="12"/>
      <c r="C60" s="12"/>
      <c r="D60" s="12"/>
      <c r="E60" s="12"/>
      <c r="F60" s="12"/>
      <c r="G60" s="12"/>
      <c r="H60" s="12"/>
      <c r="I60" s="12"/>
      <c r="J60" s="12"/>
      <c r="K60" s="12"/>
      <c r="L60" s="12"/>
      <c r="M60" s="12"/>
      <c r="N60" s="12"/>
      <c r="O60" s="12"/>
    </row>
    <row r="61" spans="1:15" ht="13.5">
      <c r="A61" s="12"/>
      <c r="B61" s="12"/>
      <c r="C61" s="12"/>
      <c r="D61" s="12"/>
      <c r="E61" s="12"/>
      <c r="F61" s="12"/>
      <c r="G61" s="12"/>
      <c r="H61" s="12"/>
      <c r="I61" s="12"/>
      <c r="J61" s="12"/>
      <c r="K61" s="12"/>
      <c r="L61" s="12"/>
      <c r="M61" s="12"/>
      <c r="N61" s="12"/>
      <c r="O61" s="12"/>
    </row>
    <row r="62" spans="1:15" ht="13.5">
      <c r="A62" s="12"/>
      <c r="B62" s="12"/>
      <c r="C62" s="12"/>
      <c r="D62" s="12"/>
      <c r="E62" s="12"/>
      <c r="F62" s="12"/>
      <c r="G62" s="12"/>
      <c r="H62" s="12"/>
      <c r="I62" s="12"/>
      <c r="J62" s="12"/>
      <c r="K62" s="12"/>
      <c r="L62" s="12"/>
      <c r="M62" s="12"/>
      <c r="N62" s="12"/>
      <c r="O62" s="12"/>
    </row>
    <row r="63" spans="1:15" ht="13.5">
      <c r="A63" s="12"/>
      <c r="B63" s="12"/>
      <c r="C63" s="12"/>
      <c r="D63" s="12"/>
      <c r="E63" s="12"/>
      <c r="F63" s="12"/>
      <c r="G63" s="12"/>
      <c r="H63" s="12"/>
      <c r="I63" s="12"/>
      <c r="J63" s="12"/>
      <c r="K63" s="12"/>
      <c r="L63" s="12"/>
      <c r="M63" s="12"/>
      <c r="N63" s="12"/>
      <c r="O63" s="12"/>
    </row>
    <row r="64" spans="1:15" ht="13.5">
      <c r="A64" s="12"/>
      <c r="B64" s="12"/>
      <c r="C64" s="12"/>
      <c r="D64" s="12"/>
      <c r="E64" s="12"/>
      <c r="F64" s="12"/>
      <c r="G64" s="12"/>
      <c r="H64" s="12"/>
      <c r="I64" s="12"/>
      <c r="J64" s="12"/>
      <c r="K64" s="12"/>
      <c r="L64" s="12"/>
      <c r="M64" s="12"/>
      <c r="N64" s="12"/>
      <c r="O64" s="12"/>
    </row>
    <row r="65" spans="1:15" ht="13.5">
      <c r="A65" s="12"/>
      <c r="B65" s="12"/>
      <c r="C65" s="12"/>
      <c r="D65" s="12"/>
      <c r="E65" s="12"/>
      <c r="F65" s="12"/>
      <c r="G65" s="12"/>
      <c r="H65" s="12"/>
      <c r="I65" s="12"/>
      <c r="J65" s="12"/>
      <c r="K65" s="12"/>
      <c r="L65" s="12"/>
      <c r="M65" s="12"/>
      <c r="N65" s="12"/>
      <c r="O65" s="12"/>
    </row>
    <row r="66" spans="1:15" ht="13.5">
      <c r="A66" s="12"/>
      <c r="B66" s="12"/>
      <c r="C66" s="12"/>
      <c r="D66" s="12"/>
      <c r="E66" s="12"/>
      <c r="F66" s="12"/>
      <c r="G66" s="12"/>
      <c r="H66" s="12"/>
      <c r="I66" s="12"/>
      <c r="J66" s="12"/>
      <c r="K66" s="12"/>
      <c r="L66" s="12"/>
      <c r="M66" s="12"/>
      <c r="N66" s="12"/>
      <c r="O66" s="12"/>
    </row>
    <row r="67" spans="1:15" ht="13.5">
      <c r="A67" s="12"/>
      <c r="B67" s="12"/>
      <c r="C67" s="12"/>
      <c r="D67" s="12"/>
      <c r="E67" s="12"/>
      <c r="F67" s="12"/>
      <c r="G67" s="12"/>
      <c r="H67" s="12"/>
      <c r="I67" s="12"/>
      <c r="J67" s="12"/>
      <c r="K67" s="12"/>
      <c r="L67" s="12"/>
      <c r="M67" s="12"/>
      <c r="N67" s="12"/>
      <c r="O67" s="12"/>
    </row>
    <row r="68" spans="1:15" ht="13.5">
      <c r="A68" s="12"/>
      <c r="B68" s="12"/>
      <c r="C68" s="12"/>
      <c r="D68" s="12"/>
      <c r="E68" s="12"/>
      <c r="F68" s="12"/>
      <c r="G68" s="12"/>
      <c r="H68" s="12"/>
      <c r="I68" s="12"/>
      <c r="J68" s="12"/>
      <c r="K68" s="12"/>
      <c r="L68" s="12"/>
      <c r="M68" s="12"/>
      <c r="N68" s="12"/>
      <c r="O68" s="12"/>
    </row>
    <row r="69" spans="1:15" ht="13.5">
      <c r="A69" s="12"/>
      <c r="B69" s="12"/>
      <c r="C69" s="12"/>
      <c r="D69" s="12"/>
      <c r="E69" s="12"/>
      <c r="F69" s="12"/>
      <c r="G69" s="12"/>
      <c r="H69" s="12"/>
      <c r="I69" s="12"/>
      <c r="J69" s="12"/>
      <c r="K69" s="12"/>
      <c r="L69" s="12"/>
      <c r="M69" s="12"/>
      <c r="N69" s="12"/>
      <c r="O69" s="12"/>
    </row>
    <row r="70" spans="1:15" ht="13.5">
      <c r="A70" s="12"/>
      <c r="B70" s="12"/>
      <c r="C70" s="12"/>
      <c r="D70" s="12"/>
      <c r="E70" s="12"/>
      <c r="F70" s="12"/>
      <c r="G70" s="12"/>
      <c r="H70" s="12"/>
      <c r="I70" s="12"/>
      <c r="J70" s="12"/>
      <c r="K70" s="12"/>
      <c r="L70" s="12"/>
      <c r="M70" s="12"/>
      <c r="N70" s="12"/>
      <c r="O70" s="12"/>
    </row>
    <row r="71" spans="1:15" ht="13.5">
      <c r="A71" s="12"/>
      <c r="B71" s="12"/>
      <c r="C71" s="12"/>
      <c r="D71" s="12"/>
      <c r="E71" s="12"/>
      <c r="F71" s="12"/>
      <c r="G71" s="12"/>
      <c r="H71" s="12"/>
      <c r="I71" s="12"/>
      <c r="J71" s="12"/>
      <c r="K71" s="12"/>
      <c r="L71" s="12"/>
      <c r="M71" s="12"/>
      <c r="N71" s="12"/>
      <c r="O71" s="12"/>
    </row>
    <row r="72" ht="13.5"/>
    <row r="73" ht="13.5"/>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row r="97" ht="13.5"/>
    <row r="98" ht="13.5"/>
    <row r="99" ht="13.5"/>
    <row r="100" ht="13.5"/>
    <row r="101" ht="13.5"/>
    <row r="102" ht="13.5"/>
    <row r="103" ht="13.5"/>
    <row r="104" ht="13.5"/>
    <row r="105" ht="13.5"/>
    <row r="106" ht="13.5"/>
    <row r="107" ht="13.5"/>
    <row r="108" ht="13.5"/>
    <row r="109" ht="13.5"/>
    <row r="110" ht="13.5"/>
    <row r="111" ht="13.5"/>
    <row r="112" ht="13.5"/>
    <row r="113" ht="13.5"/>
  </sheetData>
  <sheetProtection/>
  <mergeCells count="3">
    <mergeCell ref="E11:I11"/>
    <mergeCell ref="K11:M11"/>
    <mergeCell ref="C10:O10"/>
  </mergeCells>
  <printOptions/>
  <pageMargins left="1.1023622047244095" right="0.5511811023622047" top="0.5905511811023623" bottom="0.3937007874015748" header="0.31496062992125984" footer="0.3937007874015748"/>
  <pageSetup firstPageNumber="3" useFirstPageNumber="1" horizontalDpi="300" verticalDpi="300" orientation="landscape" paperSize="9" scale="65" r:id="rId2"/>
  <headerFooter alignWithMargins="0">
    <oddFooter>&amp;R&amp;"Times New Roman,Regular"- &amp;P -</oddFooter>
  </headerFooter>
  <drawing r:id="rId1"/>
</worksheet>
</file>

<file path=xl/worksheets/sheet4.xml><?xml version="1.0" encoding="utf-8"?>
<worksheet xmlns="http://schemas.openxmlformats.org/spreadsheetml/2006/main" xmlns:r="http://schemas.openxmlformats.org/officeDocument/2006/relationships">
  <sheetPr>
    <tabColor indexed="53"/>
    <pageSetUpPr fitToPage="1"/>
  </sheetPr>
  <dimension ref="A4:G62"/>
  <sheetViews>
    <sheetView view="pageBreakPreview" zoomScale="80" zoomScaleSheetLayoutView="80" zoomScalePageLayoutView="0" workbookViewId="0" topLeftCell="A67">
      <selection activeCell="G50" sqref="G50"/>
    </sheetView>
  </sheetViews>
  <sheetFormatPr defaultColWidth="9.140625" defaultRowHeight="15.75" customHeight="1"/>
  <cols>
    <col min="1" max="1" width="3.8515625" style="2" customWidth="1"/>
    <col min="2" max="2" width="49.8515625" style="2" customWidth="1"/>
    <col min="3" max="3" width="8.8515625" style="2" customWidth="1"/>
    <col min="4" max="4" width="15.28125" style="2" customWidth="1"/>
    <col min="5" max="5" width="15.28125" style="2" bestFit="1" customWidth="1"/>
    <col min="6" max="16384" width="9.140625" style="2" customWidth="1"/>
  </cols>
  <sheetData>
    <row r="3" ht="23.25" customHeight="1"/>
    <row r="4" spans="1:3" ht="15.75" customHeight="1">
      <c r="A4" s="1"/>
      <c r="B4" s="1" t="s">
        <v>162</v>
      </c>
      <c r="C4" s="1"/>
    </row>
    <row r="6" spans="1:3" ht="15">
      <c r="A6" s="1" t="s">
        <v>232</v>
      </c>
      <c r="C6" s="1"/>
    </row>
    <row r="7" spans="1:3" ht="15">
      <c r="A7" s="1" t="str">
        <f>'IS'!A8</f>
        <v>For The Fourth Quarter Ended 30 June 2011</v>
      </c>
      <c r="C7" s="1"/>
    </row>
    <row r="8" spans="3:4" ht="15">
      <c r="C8" s="1"/>
      <c r="D8" s="17"/>
    </row>
    <row r="9" spans="3:5" ht="15">
      <c r="C9" s="1"/>
      <c r="E9" s="7" t="s">
        <v>124</v>
      </c>
    </row>
    <row r="10" spans="1:5" ht="15">
      <c r="A10" s="1"/>
      <c r="C10" s="1"/>
      <c r="D10" s="90" t="s">
        <v>139</v>
      </c>
      <c r="E10" s="91" t="s">
        <v>9</v>
      </c>
    </row>
    <row r="11" spans="1:5" ht="15">
      <c r="A11" s="1"/>
      <c r="C11" s="1"/>
      <c r="D11" s="90" t="s">
        <v>7</v>
      </c>
      <c r="E11" s="91" t="s">
        <v>7</v>
      </c>
    </row>
    <row r="12" spans="4:5" ht="15">
      <c r="D12" s="8" t="s">
        <v>266</v>
      </c>
      <c r="E12" s="8" t="s">
        <v>225</v>
      </c>
    </row>
    <row r="13" spans="3:5" ht="15">
      <c r="C13" s="1" t="s">
        <v>22</v>
      </c>
      <c r="D13" s="91" t="s">
        <v>12</v>
      </c>
      <c r="E13" s="92" t="s">
        <v>12</v>
      </c>
    </row>
    <row r="14" spans="3:5" ht="15">
      <c r="C14" s="1"/>
      <c r="D14" s="91" t="s">
        <v>128</v>
      </c>
      <c r="E14" s="91" t="s">
        <v>116</v>
      </c>
    </row>
    <row r="15" spans="1:5" ht="15">
      <c r="A15" s="34" t="s">
        <v>46</v>
      </c>
      <c r="B15" s="28"/>
      <c r="C15" s="28"/>
      <c r="D15" s="5"/>
      <c r="E15" s="4"/>
    </row>
    <row r="16" spans="1:5" ht="13.5">
      <c r="A16" s="28" t="s">
        <v>20</v>
      </c>
      <c r="B16" s="28"/>
      <c r="C16" s="28"/>
      <c r="D16" s="85">
        <f>'IS'!D33</f>
        <v>1176</v>
      </c>
      <c r="E16" s="85">
        <f>'IS'!E33</f>
        <v>1694</v>
      </c>
    </row>
    <row r="17" spans="1:5" ht="13.5">
      <c r="A17" s="28" t="s">
        <v>42</v>
      </c>
      <c r="B17" s="28"/>
      <c r="C17" s="28"/>
      <c r="D17" s="84"/>
      <c r="E17" s="84"/>
    </row>
    <row r="18" spans="1:5" ht="13.5">
      <c r="A18" s="28"/>
      <c r="B18" s="28" t="s">
        <v>148</v>
      </c>
      <c r="C18" s="28"/>
      <c r="D18" s="84">
        <f>'BS'!J19-D20</f>
        <v>97</v>
      </c>
      <c r="E18" s="84">
        <v>111</v>
      </c>
    </row>
    <row r="19" spans="1:5" ht="13.5">
      <c r="A19" s="28"/>
      <c r="B19" s="28" t="s">
        <v>43</v>
      </c>
      <c r="C19" s="28"/>
      <c r="D19" s="84">
        <f>'BS'!J18</f>
        <v>191</v>
      </c>
      <c r="E19" s="84">
        <v>212</v>
      </c>
    </row>
    <row r="20" spans="1:5" ht="13.5">
      <c r="A20" s="28"/>
      <c r="B20" s="28" t="s">
        <v>281</v>
      </c>
      <c r="C20" s="28"/>
      <c r="D20" s="84">
        <v>190</v>
      </c>
      <c r="E20" s="84">
        <v>0</v>
      </c>
    </row>
    <row r="21" spans="1:5" ht="13.5">
      <c r="A21" s="28"/>
      <c r="B21" s="28" t="s">
        <v>303</v>
      </c>
      <c r="C21" s="28"/>
      <c r="D21" s="84"/>
      <c r="E21" s="84"/>
    </row>
    <row r="22" spans="1:5" ht="13.5">
      <c r="A22" s="28"/>
      <c r="B22" s="28" t="s">
        <v>304</v>
      </c>
      <c r="C22" s="28"/>
      <c r="D22" s="84"/>
      <c r="E22" s="84">
        <v>120</v>
      </c>
    </row>
    <row r="23" spans="1:5" ht="13.5">
      <c r="A23" s="28"/>
      <c r="B23" s="28" t="s">
        <v>306</v>
      </c>
      <c r="C23" s="28"/>
      <c r="D23" s="84"/>
      <c r="E23" s="84"/>
    </row>
    <row r="24" spans="1:5" ht="13.5">
      <c r="A24" s="28"/>
      <c r="B24" s="28" t="s">
        <v>305</v>
      </c>
      <c r="C24" s="28"/>
      <c r="D24" s="84"/>
      <c r="E24" s="84">
        <v>95</v>
      </c>
    </row>
    <row r="25" spans="1:5" ht="13.5">
      <c r="A25" s="28"/>
      <c r="B25" s="2" t="s">
        <v>47</v>
      </c>
      <c r="C25" s="28"/>
      <c r="D25" s="84">
        <f>-'IS'!D25</f>
        <v>-155</v>
      </c>
      <c r="E25" s="84">
        <v>-139</v>
      </c>
    </row>
    <row r="26" spans="1:5" ht="13.5">
      <c r="A26" s="28"/>
      <c r="B26" s="28" t="s">
        <v>143</v>
      </c>
      <c r="C26" s="28"/>
      <c r="D26" s="88">
        <f>-'IS'!D31</f>
        <v>-8</v>
      </c>
      <c r="E26" s="88">
        <f>-'IS'!E31</f>
        <v>-40</v>
      </c>
    </row>
    <row r="27" spans="1:5" ht="13.5">
      <c r="A27" s="28" t="s">
        <v>44</v>
      </c>
      <c r="B27" s="28"/>
      <c r="C27" s="28"/>
      <c r="D27" s="84">
        <f>SUM(D16:D26)</f>
        <v>1491</v>
      </c>
      <c r="E27" s="84">
        <f>SUM(E16:E26)</f>
        <v>2053</v>
      </c>
    </row>
    <row r="28" spans="1:5" ht="13.5">
      <c r="A28" s="28"/>
      <c r="B28" s="28" t="s">
        <v>280</v>
      </c>
      <c r="C28" s="28"/>
      <c r="D28" s="84">
        <f>'BS'!J26+'BS'!J27+'BS'!J23</f>
        <v>3696</v>
      </c>
      <c r="E28" s="84">
        <v>1326</v>
      </c>
    </row>
    <row r="29" spans="1:5" ht="13.5">
      <c r="A29" s="28"/>
      <c r="B29" s="28" t="s">
        <v>286</v>
      </c>
      <c r="C29" s="28"/>
      <c r="D29" s="84">
        <f>'BS'!J52</f>
        <v>74</v>
      </c>
      <c r="E29" s="84">
        <v>-581</v>
      </c>
    </row>
    <row r="30" spans="1:5" ht="13.5">
      <c r="A30" s="28"/>
      <c r="B30" s="28" t="s">
        <v>287</v>
      </c>
      <c r="C30" s="28"/>
      <c r="D30" s="94">
        <f>'BS'!J49+'BS'!J53</f>
        <v>-1021</v>
      </c>
      <c r="E30" s="94">
        <v>-500</v>
      </c>
    </row>
    <row r="31" spans="1:5" ht="13.5">
      <c r="A31" s="28" t="s">
        <v>285</v>
      </c>
      <c r="B31" s="28"/>
      <c r="C31" s="28"/>
      <c r="D31" s="84">
        <f>SUM(D27:D30)</f>
        <v>4240</v>
      </c>
      <c r="E31" s="84">
        <f>SUM(E27:E30)</f>
        <v>2298</v>
      </c>
    </row>
    <row r="32" spans="1:5" ht="13.5">
      <c r="A32" s="28"/>
      <c r="B32" s="28" t="s">
        <v>157</v>
      </c>
      <c r="C32" s="28"/>
      <c r="D32" s="84">
        <f>'BS'!J28+'BS'!J54+'IS'!D35</f>
        <v>-39</v>
      </c>
      <c r="E32" s="84">
        <v>-45</v>
      </c>
    </row>
    <row r="33" spans="1:5" ht="13.5">
      <c r="A33" s="28"/>
      <c r="B33" s="28" t="s">
        <v>244</v>
      </c>
      <c r="C33" s="28"/>
      <c r="D33" s="84">
        <v>0</v>
      </c>
      <c r="E33" s="84">
        <v>29</v>
      </c>
    </row>
    <row r="34" spans="1:5" ht="13.5">
      <c r="A34" s="28" t="s">
        <v>284</v>
      </c>
      <c r="B34" s="28"/>
      <c r="C34" s="28"/>
      <c r="D34" s="89">
        <f>SUM(D31:D33)</f>
        <v>4201</v>
      </c>
      <c r="E34" s="89">
        <f>SUM(E31:E33)</f>
        <v>2282</v>
      </c>
    </row>
    <row r="35" spans="1:5" ht="15">
      <c r="A35" s="34"/>
      <c r="B35" s="28"/>
      <c r="C35" s="28"/>
      <c r="D35" s="84"/>
      <c r="E35" s="84"/>
    </row>
    <row r="36" spans="1:5" ht="15">
      <c r="A36" s="34" t="s">
        <v>45</v>
      </c>
      <c r="B36" s="28"/>
      <c r="C36" s="28"/>
      <c r="D36" s="84"/>
      <c r="E36" s="84"/>
    </row>
    <row r="37" spans="2:6" ht="13.5">
      <c r="B37" s="28" t="s">
        <v>48</v>
      </c>
      <c r="C37" s="28"/>
      <c r="D37" s="84">
        <f>-D25</f>
        <v>155</v>
      </c>
      <c r="E37" s="84">
        <f>-E25</f>
        <v>139</v>
      </c>
      <c r="F37" s="4"/>
    </row>
    <row r="38" spans="2:6" ht="13.5">
      <c r="B38" s="28" t="s">
        <v>125</v>
      </c>
      <c r="C38" s="28"/>
      <c r="D38" s="84">
        <v>0</v>
      </c>
      <c r="E38" s="84">
        <v>-115</v>
      </c>
      <c r="F38" s="4"/>
    </row>
    <row r="39" spans="1:6" ht="13.5">
      <c r="A39" s="28" t="s">
        <v>247</v>
      </c>
      <c r="B39" s="28"/>
      <c r="C39" s="28"/>
      <c r="D39" s="89">
        <f>SUM(D37:D38)</f>
        <v>155</v>
      </c>
      <c r="E39" s="89">
        <f>SUM(E37:E38)</f>
        <v>24</v>
      </c>
      <c r="F39" s="4"/>
    </row>
    <row r="40" spans="1:5" ht="13.5">
      <c r="A40" s="28"/>
      <c r="B40" s="28"/>
      <c r="C40" s="28"/>
      <c r="D40" s="84"/>
      <c r="E40" s="84"/>
    </row>
    <row r="41" spans="1:5" ht="15">
      <c r="A41" s="34" t="s">
        <v>123</v>
      </c>
      <c r="B41" s="28"/>
      <c r="C41" s="28"/>
      <c r="D41" s="84"/>
      <c r="E41" s="84"/>
    </row>
    <row r="42" spans="1:5" ht="15">
      <c r="A42" s="34"/>
      <c r="B42" s="28" t="s">
        <v>260</v>
      </c>
      <c r="C42" s="28"/>
      <c r="D42" s="84">
        <v>0</v>
      </c>
      <c r="E42" s="84">
        <v>-2801</v>
      </c>
    </row>
    <row r="43" spans="2:5" ht="13.5">
      <c r="B43" s="28" t="s">
        <v>168</v>
      </c>
      <c r="C43" s="28"/>
      <c r="D43" s="84">
        <f>'BS'!J38</f>
        <v>-23</v>
      </c>
      <c r="E43" s="84">
        <v>-299</v>
      </c>
    </row>
    <row r="44" spans="1:5" ht="13.5">
      <c r="A44" s="2" t="s">
        <v>122</v>
      </c>
      <c r="C44" s="28"/>
      <c r="D44" s="89">
        <f>SUM(D42:D43)</f>
        <v>-23</v>
      </c>
      <c r="E44" s="89">
        <f>SUM(E42:E43)</f>
        <v>-3100</v>
      </c>
    </row>
    <row r="45" spans="1:5" ht="13.5">
      <c r="A45" s="28"/>
      <c r="B45" s="28"/>
      <c r="C45" s="28"/>
      <c r="D45" s="84"/>
      <c r="E45" s="84"/>
    </row>
    <row r="46" spans="1:5" ht="15">
      <c r="A46" s="34"/>
      <c r="B46" s="3"/>
      <c r="C46" s="28"/>
      <c r="D46" s="51"/>
      <c r="E46" s="51"/>
    </row>
    <row r="47" spans="1:5" ht="15">
      <c r="A47" s="34" t="s">
        <v>288</v>
      </c>
      <c r="B47" s="57"/>
      <c r="C47" s="28"/>
      <c r="D47" s="84">
        <f>D34+D39+D44</f>
        <v>4333</v>
      </c>
      <c r="E47" s="84">
        <f>E34+E39+E44</f>
        <v>-794</v>
      </c>
    </row>
    <row r="48" spans="1:5" ht="15">
      <c r="A48" s="3"/>
      <c r="B48" s="57"/>
      <c r="C48" s="28"/>
      <c r="D48" s="84"/>
      <c r="E48" s="84"/>
    </row>
    <row r="49" spans="1:6" ht="15">
      <c r="A49" s="34" t="s">
        <v>50</v>
      </c>
      <c r="B49" s="28"/>
      <c r="C49" s="28"/>
      <c r="D49" s="86"/>
      <c r="E49" s="84"/>
      <c r="F49" s="4"/>
    </row>
    <row r="50" spans="2:5" ht="15">
      <c r="B50" s="34" t="s">
        <v>156</v>
      </c>
      <c r="C50" s="28"/>
      <c r="D50" s="86">
        <f>'BS'!I29</f>
        <v>16755</v>
      </c>
      <c r="E50" s="84">
        <v>20286</v>
      </c>
    </row>
    <row r="51" spans="2:5" ht="15">
      <c r="B51" s="34"/>
      <c r="C51" s="28"/>
      <c r="D51" s="84"/>
      <c r="E51" s="85"/>
    </row>
    <row r="52" spans="1:5" ht="15">
      <c r="A52" s="2" t="s">
        <v>149</v>
      </c>
      <c r="B52" s="34"/>
      <c r="C52" s="28"/>
      <c r="D52" s="84">
        <f>'BS'!J39</f>
        <v>28</v>
      </c>
      <c r="E52" s="84">
        <v>267</v>
      </c>
    </row>
    <row r="53" spans="2:5" ht="15">
      <c r="B53" s="34"/>
      <c r="C53" s="28"/>
      <c r="D53" s="84"/>
      <c r="E53" s="85"/>
    </row>
    <row r="54" spans="1:5" ht="15">
      <c r="A54" s="34" t="s">
        <v>51</v>
      </c>
      <c r="B54" s="28"/>
      <c r="C54" s="28"/>
      <c r="D54" s="84"/>
      <c r="E54" s="84"/>
    </row>
    <row r="55" spans="2:7" ht="15.75" thickBot="1">
      <c r="B55" s="34" t="s">
        <v>156</v>
      </c>
      <c r="C55" s="28" t="str">
        <f>Notes!A119</f>
        <v>A15</v>
      </c>
      <c r="D55" s="87">
        <f>SUM(D47:D54)</f>
        <v>21116</v>
      </c>
      <c r="E55" s="87">
        <f>SUM(E47:E54)</f>
        <v>19759</v>
      </c>
      <c r="G55" s="19">
        <f>'BS'!E29-D55</f>
        <v>0</v>
      </c>
    </row>
    <row r="56" spans="1:5" ht="13.5">
      <c r="A56" s="28"/>
      <c r="B56" s="28"/>
      <c r="C56" s="28"/>
      <c r="D56" s="4"/>
      <c r="E56" s="4"/>
    </row>
    <row r="57" spans="1:5" ht="15">
      <c r="A57" s="1" t="s">
        <v>25</v>
      </c>
      <c r="D57" s="9"/>
      <c r="E57" s="9"/>
    </row>
    <row r="58" spans="1:5" ht="13.5" customHeight="1">
      <c r="A58" s="111" t="str">
        <f>'IS'!A66</f>
        <v>This is prepared based on the consolidated results of the Group for the financial year ended 30 June 2011 and is to be read in conjunction with the audited financial statements for the financial year ended 30 June 2010.</v>
      </c>
      <c r="B58" s="111"/>
      <c r="C58" s="111"/>
      <c r="D58" s="111"/>
      <c r="E58" s="111"/>
    </row>
    <row r="59" spans="1:5" ht="13.5">
      <c r="A59" s="111"/>
      <c r="B59" s="111"/>
      <c r="C59" s="111"/>
      <c r="D59" s="111"/>
      <c r="E59" s="111"/>
    </row>
    <row r="60" spans="1:5" ht="13.5">
      <c r="A60" s="111"/>
      <c r="B60" s="111"/>
      <c r="C60" s="111"/>
      <c r="D60" s="111"/>
      <c r="E60" s="111"/>
    </row>
    <row r="61" spans="1:5" ht="15">
      <c r="A61" s="1"/>
      <c r="E61" s="9"/>
    </row>
    <row r="62" spans="1:5" ht="13.5">
      <c r="A62" s="110" t="s">
        <v>121</v>
      </c>
      <c r="B62" s="110"/>
      <c r="C62" s="110"/>
      <c r="D62" s="110"/>
      <c r="E62" s="110"/>
    </row>
    <row r="63" ht="13.5"/>
    <row r="64" ht="13.5"/>
    <row r="65" ht="13.5"/>
    <row r="66" ht="13.5"/>
  </sheetData>
  <sheetProtection/>
  <mergeCells count="2">
    <mergeCell ref="A62:E62"/>
    <mergeCell ref="A58:E60"/>
  </mergeCells>
  <printOptions/>
  <pageMargins left="0.62" right="0.57" top="0.3937007874015748" bottom="0.1968503937007874" header="0.22" footer="0.11811023622047245"/>
  <pageSetup firstPageNumber="4" useFirstPageNumber="1" fitToHeight="1" fitToWidth="1" horizontalDpi="300" verticalDpi="300" orientation="portrait" paperSize="9" scale="90" r:id="rId2"/>
  <headerFooter alignWithMargins="0">
    <oddFooter>&amp;R&amp;"Times New Roman,Regular"- &amp;P -</oddFooter>
  </headerFooter>
  <drawing r:id="rId1"/>
</worksheet>
</file>

<file path=xl/worksheets/sheet5.xml><?xml version="1.0" encoding="utf-8"?>
<worksheet xmlns="http://schemas.openxmlformats.org/spreadsheetml/2006/main" xmlns:r="http://schemas.openxmlformats.org/officeDocument/2006/relationships">
  <sheetPr>
    <tabColor indexed="53"/>
    <pageSetUpPr fitToPage="1"/>
  </sheetPr>
  <dimension ref="A4:T276"/>
  <sheetViews>
    <sheetView view="pageBreakPreview" zoomScaleNormal="90" zoomScaleSheetLayoutView="100" zoomScalePageLayoutView="0" workbookViewId="0" topLeftCell="A255">
      <selection activeCell="B260" sqref="B260:J266"/>
    </sheetView>
  </sheetViews>
  <sheetFormatPr defaultColWidth="9.140625" defaultRowHeight="12.75"/>
  <cols>
    <col min="1" max="1" width="4.28125" style="2" customWidth="1"/>
    <col min="2" max="2" width="6.140625" style="2" customWidth="1"/>
    <col min="3" max="3" width="22.57421875" style="2" customWidth="1"/>
    <col min="4" max="4" width="13.00390625" style="2" customWidth="1"/>
    <col min="5" max="5" width="1.57421875" style="2" customWidth="1"/>
    <col min="6" max="6" width="14.8515625" style="2" customWidth="1"/>
    <col min="7" max="7" width="2.00390625" style="2" customWidth="1"/>
    <col min="8" max="8" width="13.57421875" style="2" customWidth="1"/>
    <col min="9" max="9" width="1.421875" style="2" customWidth="1"/>
    <col min="10" max="10" width="16.421875" style="2" customWidth="1"/>
    <col min="11" max="11" width="2.8515625" style="2" customWidth="1"/>
    <col min="12" max="16384" width="9.140625" style="2" customWidth="1"/>
  </cols>
  <sheetData>
    <row r="1" ht="13.5"/>
    <row r="2" ht="13.5"/>
    <row r="3" ht="13.5"/>
    <row r="4" ht="15">
      <c r="A4" s="1"/>
    </row>
    <row r="5" spans="2:4" s="36" customFormat="1" ht="15.75" customHeight="1">
      <c r="B5" s="132" t="s">
        <v>163</v>
      </c>
      <c r="C5" s="133"/>
      <c r="D5" s="133"/>
    </row>
    <row r="6" spans="2:4" ht="15">
      <c r="B6" s="37"/>
      <c r="C6" s="38"/>
      <c r="D6" s="38"/>
    </row>
    <row r="7" spans="1:6" ht="15" customHeight="1">
      <c r="A7" s="1" t="s">
        <v>52</v>
      </c>
      <c r="B7" s="1"/>
      <c r="C7" s="1"/>
      <c r="D7" s="1"/>
      <c r="E7" s="1"/>
      <c r="F7" s="1"/>
    </row>
    <row r="8" spans="1:6" ht="15">
      <c r="A8" s="1" t="str">
        <f>'IS'!A8</f>
        <v>For The Fourth Quarter Ended 30 June 2011</v>
      </c>
      <c r="B8" s="1"/>
      <c r="C8" s="1"/>
      <c r="D8" s="1"/>
      <c r="E8" s="1"/>
      <c r="F8" s="1"/>
    </row>
    <row r="9" ht="15" customHeight="1"/>
    <row r="10" spans="1:10" ht="30.75" customHeight="1">
      <c r="A10" s="34" t="s">
        <v>53</v>
      </c>
      <c r="B10" s="129" t="s">
        <v>172</v>
      </c>
      <c r="C10" s="125"/>
      <c r="D10" s="125"/>
      <c r="E10" s="125"/>
      <c r="F10" s="125"/>
      <c r="G10" s="125"/>
      <c r="H10" s="125"/>
      <c r="I10" s="125"/>
      <c r="J10" s="125"/>
    </row>
    <row r="11" spans="1:5" ht="15">
      <c r="A11" s="28"/>
      <c r="B11" s="28"/>
      <c r="C11" s="28"/>
      <c r="D11" s="39"/>
      <c r="E11" s="39"/>
    </row>
    <row r="12" spans="1:7" ht="15">
      <c r="A12" s="34" t="s">
        <v>54</v>
      </c>
      <c r="B12" s="34" t="s">
        <v>202</v>
      </c>
      <c r="C12" s="34"/>
      <c r="D12" s="39"/>
      <c r="E12" s="39"/>
      <c r="F12" s="39"/>
      <c r="G12" s="39"/>
    </row>
    <row r="13" spans="1:11" ht="41.25" customHeight="1">
      <c r="A13" s="34"/>
      <c r="B13" s="135" t="s">
        <v>251</v>
      </c>
      <c r="C13" s="136"/>
      <c r="D13" s="136"/>
      <c r="E13" s="136"/>
      <c r="F13" s="136"/>
      <c r="G13" s="136"/>
      <c r="H13" s="136"/>
      <c r="I13" s="136"/>
      <c r="J13" s="136"/>
      <c r="K13" s="3"/>
    </row>
    <row r="14" spans="1:10" ht="13.5">
      <c r="A14" s="28"/>
      <c r="B14" s="136"/>
      <c r="C14" s="136"/>
      <c r="D14" s="136"/>
      <c r="E14" s="136"/>
      <c r="F14" s="136"/>
      <c r="G14" s="136"/>
      <c r="H14" s="136"/>
      <c r="I14" s="136"/>
      <c r="J14" s="136"/>
    </row>
    <row r="15" spans="1:20" ht="66" customHeight="1">
      <c r="A15" s="28"/>
      <c r="B15" s="124" t="s">
        <v>203</v>
      </c>
      <c r="C15" s="124"/>
      <c r="D15" s="124"/>
      <c r="E15" s="124"/>
      <c r="F15" s="124"/>
      <c r="G15" s="124"/>
      <c r="H15" s="124"/>
      <c r="I15" s="124"/>
      <c r="J15" s="124"/>
      <c r="K15" s="3"/>
      <c r="L15" s="124"/>
      <c r="M15" s="124"/>
      <c r="N15" s="124"/>
      <c r="O15" s="124"/>
      <c r="P15" s="124"/>
      <c r="Q15" s="124"/>
      <c r="R15" s="125"/>
      <c r="S15" s="125"/>
      <c r="T15" s="125"/>
    </row>
    <row r="16" spans="1:10" ht="13.5">
      <c r="A16" s="28"/>
      <c r="B16" s="124"/>
      <c r="C16" s="124"/>
      <c r="D16" s="124"/>
      <c r="E16" s="124"/>
      <c r="F16" s="124"/>
      <c r="G16" s="124"/>
      <c r="H16" s="124"/>
      <c r="I16" s="124"/>
      <c r="J16" s="124"/>
    </row>
    <row r="17" spans="1:10" ht="16.5" customHeight="1">
      <c r="A17" s="28" t="s">
        <v>209</v>
      </c>
      <c r="B17" s="73" t="s">
        <v>204</v>
      </c>
      <c r="C17" s="40"/>
      <c r="D17" s="40"/>
      <c r="E17" s="40"/>
      <c r="F17" s="40"/>
      <c r="G17" s="40"/>
      <c r="H17" s="40"/>
      <c r="I17" s="40"/>
      <c r="J17" s="40"/>
    </row>
    <row r="18" spans="1:20" ht="136.5" customHeight="1">
      <c r="A18" s="28"/>
      <c r="B18" s="124" t="s">
        <v>205</v>
      </c>
      <c r="C18" s="124"/>
      <c r="D18" s="124"/>
      <c r="E18" s="124"/>
      <c r="F18" s="124"/>
      <c r="G18" s="124"/>
      <c r="H18" s="124"/>
      <c r="I18" s="124"/>
      <c r="J18" s="124"/>
      <c r="K18" s="3"/>
      <c r="L18" s="124"/>
      <c r="M18" s="124"/>
      <c r="N18" s="124"/>
      <c r="O18" s="124"/>
      <c r="P18" s="124"/>
      <c r="Q18" s="124"/>
      <c r="R18" s="125"/>
      <c r="S18" s="125"/>
      <c r="T18" s="125"/>
    </row>
    <row r="19" spans="1:10" ht="13.5">
      <c r="A19" s="28"/>
      <c r="B19" s="40"/>
      <c r="C19" s="40"/>
      <c r="D19" s="40"/>
      <c r="E19" s="40"/>
      <c r="F19" s="40"/>
      <c r="G19" s="40"/>
      <c r="H19" s="40"/>
      <c r="I19" s="40"/>
      <c r="J19" s="40"/>
    </row>
    <row r="20" spans="1:10" ht="16.5" customHeight="1">
      <c r="A20" s="28" t="s">
        <v>210</v>
      </c>
      <c r="B20" s="73" t="s">
        <v>206</v>
      </c>
      <c r="C20" s="40"/>
      <c r="D20" s="40"/>
      <c r="E20" s="40"/>
      <c r="F20" s="40"/>
      <c r="G20" s="40"/>
      <c r="H20" s="40"/>
      <c r="I20" s="40"/>
      <c r="J20" s="40"/>
    </row>
    <row r="21" spans="1:20" ht="83.25" customHeight="1">
      <c r="A21" s="28"/>
      <c r="B21" s="124" t="s">
        <v>207</v>
      </c>
      <c r="C21" s="124"/>
      <c r="D21" s="124"/>
      <c r="E21" s="124"/>
      <c r="F21" s="124"/>
      <c r="G21" s="124"/>
      <c r="H21" s="124"/>
      <c r="I21" s="124"/>
      <c r="J21" s="124"/>
      <c r="K21" s="3"/>
      <c r="L21" s="124"/>
      <c r="M21" s="124"/>
      <c r="N21" s="124"/>
      <c r="O21" s="124"/>
      <c r="P21" s="124"/>
      <c r="Q21" s="124"/>
      <c r="R21" s="125"/>
      <c r="S21" s="125"/>
      <c r="T21" s="125"/>
    </row>
    <row r="22" spans="1:10" ht="13.5">
      <c r="A22" s="28"/>
      <c r="B22" s="40"/>
      <c r="C22" s="40"/>
      <c r="D22" s="40"/>
      <c r="E22" s="40"/>
      <c r="F22" s="40"/>
      <c r="G22" s="40"/>
      <c r="H22" s="40"/>
      <c r="I22" s="40"/>
      <c r="J22" s="40"/>
    </row>
    <row r="23" spans="1:10" ht="16.5" customHeight="1">
      <c r="A23" s="28"/>
      <c r="B23" s="75" t="s">
        <v>208</v>
      </c>
      <c r="C23" s="74"/>
      <c r="D23" s="74"/>
      <c r="E23" s="74"/>
      <c r="F23" s="74"/>
      <c r="G23" s="74"/>
      <c r="H23" s="74"/>
      <c r="I23" s="74"/>
      <c r="J23" s="74"/>
    </row>
    <row r="24" spans="1:20" ht="68.25" customHeight="1">
      <c r="A24" s="28"/>
      <c r="B24" s="124" t="s">
        <v>211</v>
      </c>
      <c r="C24" s="124"/>
      <c r="D24" s="124"/>
      <c r="E24" s="124"/>
      <c r="F24" s="124"/>
      <c r="G24" s="124"/>
      <c r="H24" s="124"/>
      <c r="I24" s="124"/>
      <c r="J24" s="124"/>
      <c r="K24" s="3"/>
      <c r="L24" s="124"/>
      <c r="M24" s="124"/>
      <c r="N24" s="124"/>
      <c r="O24" s="124"/>
      <c r="P24" s="124"/>
      <c r="Q24" s="124"/>
      <c r="R24" s="125"/>
      <c r="S24" s="125"/>
      <c r="T24" s="125"/>
    </row>
    <row r="25" spans="1:10" ht="13.5">
      <c r="A25" s="28"/>
      <c r="B25" s="40"/>
      <c r="C25" s="40"/>
      <c r="D25" s="40"/>
      <c r="E25" s="40"/>
      <c r="F25" s="40"/>
      <c r="G25" s="40"/>
      <c r="H25" s="40"/>
      <c r="I25" s="40"/>
      <c r="J25" s="40"/>
    </row>
    <row r="26" spans="1:10" ht="30.75" customHeight="1">
      <c r="A26" s="34" t="s">
        <v>53</v>
      </c>
      <c r="B26" s="129" t="s">
        <v>171</v>
      </c>
      <c r="C26" s="125"/>
      <c r="D26" s="125"/>
      <c r="E26" s="125"/>
      <c r="F26" s="125"/>
      <c r="G26" s="125"/>
      <c r="H26" s="125"/>
      <c r="I26" s="125"/>
      <c r="J26" s="125"/>
    </row>
    <row r="27" spans="1:5" ht="15">
      <c r="A27" s="28"/>
      <c r="B27" s="28"/>
      <c r="C27" s="28"/>
      <c r="D27" s="39"/>
      <c r="E27" s="39"/>
    </row>
    <row r="28" spans="1:7" ht="15">
      <c r="A28" s="34" t="s">
        <v>54</v>
      </c>
      <c r="B28" s="34" t="s">
        <v>233</v>
      </c>
      <c r="C28" s="34"/>
      <c r="D28" s="39"/>
      <c r="E28" s="39"/>
      <c r="F28" s="39"/>
      <c r="G28" s="39"/>
    </row>
    <row r="29" spans="1:7" ht="15">
      <c r="A29" s="34"/>
      <c r="B29" s="34"/>
      <c r="C29" s="34"/>
      <c r="D29" s="39"/>
      <c r="E29" s="39"/>
      <c r="F29" s="39"/>
      <c r="G29" s="39"/>
    </row>
    <row r="30" spans="1:10" ht="16.5" customHeight="1">
      <c r="A30" s="28" t="s">
        <v>213</v>
      </c>
      <c r="B30" s="75" t="s">
        <v>214</v>
      </c>
      <c r="C30" s="40"/>
      <c r="D30" s="40"/>
      <c r="E30" s="40"/>
      <c r="F30" s="40"/>
      <c r="G30" s="40"/>
      <c r="H30" s="40"/>
      <c r="I30" s="40"/>
      <c r="J30" s="40"/>
    </row>
    <row r="31" spans="1:20" ht="147" customHeight="1">
      <c r="A31" s="28"/>
      <c r="B31" s="124" t="s">
        <v>212</v>
      </c>
      <c r="C31" s="124"/>
      <c r="D31" s="124"/>
      <c r="E31" s="124"/>
      <c r="F31" s="124"/>
      <c r="G31" s="124"/>
      <c r="H31" s="124"/>
      <c r="I31" s="124"/>
      <c r="J31" s="124"/>
      <c r="K31" s="3"/>
      <c r="L31" s="124"/>
      <c r="M31" s="124"/>
      <c r="N31" s="124"/>
      <c r="O31" s="124"/>
      <c r="P31" s="124"/>
      <c r="Q31" s="124"/>
      <c r="R31" s="125"/>
      <c r="S31" s="125"/>
      <c r="T31" s="125"/>
    </row>
    <row r="32" spans="1:20" ht="13.5">
      <c r="A32" s="28"/>
      <c r="B32" s="40"/>
      <c r="C32" s="40"/>
      <c r="D32" s="40"/>
      <c r="E32" s="40"/>
      <c r="F32" s="40"/>
      <c r="G32" s="40"/>
      <c r="H32" s="40"/>
      <c r="I32" s="40"/>
      <c r="J32" s="40"/>
      <c r="K32" s="3"/>
      <c r="L32" s="40"/>
      <c r="M32" s="40"/>
      <c r="N32" s="40"/>
      <c r="O32" s="40"/>
      <c r="P32" s="40"/>
      <c r="Q32" s="40"/>
      <c r="R32" s="3"/>
      <c r="S32" s="3"/>
      <c r="T32" s="3"/>
    </row>
    <row r="33" spans="1:10" ht="16.5" customHeight="1">
      <c r="A33" s="28" t="s">
        <v>215</v>
      </c>
      <c r="B33" s="75" t="s">
        <v>216</v>
      </c>
      <c r="C33" s="40"/>
      <c r="D33" s="40"/>
      <c r="E33" s="40"/>
      <c r="F33" s="40"/>
      <c r="G33" s="40"/>
      <c r="H33" s="40"/>
      <c r="I33" s="40"/>
      <c r="J33" s="40"/>
    </row>
    <row r="34" spans="1:20" ht="94.5" customHeight="1">
      <c r="A34" s="28"/>
      <c r="B34" s="124" t="s">
        <v>217</v>
      </c>
      <c r="C34" s="124"/>
      <c r="D34" s="124"/>
      <c r="E34" s="124"/>
      <c r="F34" s="124"/>
      <c r="G34" s="124"/>
      <c r="H34" s="124"/>
      <c r="I34" s="124"/>
      <c r="J34" s="124"/>
      <c r="K34" s="3"/>
      <c r="L34" s="124"/>
      <c r="M34" s="124"/>
      <c r="N34" s="124"/>
      <c r="O34" s="124"/>
      <c r="P34" s="124"/>
      <c r="Q34" s="124"/>
      <c r="R34" s="125"/>
      <c r="S34" s="125"/>
      <c r="T34" s="125"/>
    </row>
    <row r="35" spans="1:20" ht="13.5">
      <c r="A35" s="28"/>
      <c r="B35" s="40"/>
      <c r="C35" s="40"/>
      <c r="D35" s="40"/>
      <c r="E35" s="40"/>
      <c r="F35" s="40"/>
      <c r="G35" s="40"/>
      <c r="H35" s="40"/>
      <c r="I35" s="40"/>
      <c r="J35" s="40"/>
      <c r="K35" s="3"/>
      <c r="L35" s="40"/>
      <c r="M35" s="40"/>
      <c r="N35" s="40"/>
      <c r="O35" s="40"/>
      <c r="P35" s="40"/>
      <c r="Q35" s="40"/>
      <c r="R35" s="3"/>
      <c r="S35" s="3"/>
      <c r="T35" s="3"/>
    </row>
    <row r="36" spans="1:10" ht="16.5" customHeight="1">
      <c r="A36" s="28"/>
      <c r="B36" s="75" t="s">
        <v>218</v>
      </c>
      <c r="C36" s="74"/>
      <c r="D36" s="74"/>
      <c r="E36" s="74"/>
      <c r="F36" s="74"/>
      <c r="G36" s="74"/>
      <c r="H36" s="74"/>
      <c r="I36" s="74"/>
      <c r="J36" s="74"/>
    </row>
    <row r="37" spans="1:20" ht="54.75" customHeight="1">
      <c r="A37" s="28"/>
      <c r="B37" s="124" t="s">
        <v>219</v>
      </c>
      <c r="C37" s="124"/>
      <c r="D37" s="124"/>
      <c r="E37" s="124"/>
      <c r="F37" s="124"/>
      <c r="G37" s="124"/>
      <c r="H37" s="124"/>
      <c r="I37" s="124"/>
      <c r="J37" s="124"/>
      <c r="K37" s="3"/>
      <c r="L37" s="124"/>
      <c r="M37" s="124"/>
      <c r="N37" s="124"/>
      <c r="O37" s="124"/>
      <c r="P37" s="124"/>
      <c r="Q37" s="124"/>
      <c r="R37" s="125"/>
      <c r="S37" s="125"/>
      <c r="T37" s="125"/>
    </row>
    <row r="38" spans="1:20" ht="13.5">
      <c r="A38" s="28"/>
      <c r="B38" s="40"/>
      <c r="C38" s="40"/>
      <c r="D38" s="40"/>
      <c r="E38" s="40"/>
      <c r="F38" s="40"/>
      <c r="G38" s="40"/>
      <c r="H38" s="40"/>
      <c r="I38" s="40"/>
      <c r="J38" s="40"/>
      <c r="K38" s="3"/>
      <c r="L38" s="40"/>
      <c r="M38" s="40"/>
      <c r="N38" s="40"/>
      <c r="O38" s="40"/>
      <c r="P38" s="40"/>
      <c r="Q38" s="40"/>
      <c r="R38" s="3"/>
      <c r="S38" s="3"/>
      <c r="T38" s="3"/>
    </row>
    <row r="39" spans="1:10" ht="16.5" customHeight="1">
      <c r="A39" s="28"/>
      <c r="B39" s="75" t="s">
        <v>220</v>
      </c>
      <c r="C39" s="74"/>
      <c r="D39" s="74"/>
      <c r="E39" s="74"/>
      <c r="F39" s="74"/>
      <c r="G39" s="74"/>
      <c r="H39" s="74"/>
      <c r="I39" s="74"/>
      <c r="J39" s="74"/>
    </row>
    <row r="40" spans="1:20" ht="54" customHeight="1">
      <c r="A40" s="28"/>
      <c r="B40" s="124" t="s">
        <v>221</v>
      </c>
      <c r="C40" s="124"/>
      <c r="D40" s="124"/>
      <c r="E40" s="124"/>
      <c r="F40" s="124"/>
      <c r="G40" s="124"/>
      <c r="H40" s="124"/>
      <c r="I40" s="124"/>
      <c r="J40" s="124"/>
      <c r="K40" s="3"/>
      <c r="L40" s="124"/>
      <c r="M40" s="124"/>
      <c r="N40" s="124"/>
      <c r="O40" s="124"/>
      <c r="P40" s="124"/>
      <c r="Q40" s="124"/>
      <c r="R40" s="125"/>
      <c r="S40" s="125"/>
      <c r="T40" s="125"/>
    </row>
    <row r="41" spans="1:10" ht="13.5">
      <c r="A41" s="28"/>
      <c r="B41" s="40"/>
      <c r="C41" s="40"/>
      <c r="D41" s="40"/>
      <c r="E41" s="40"/>
      <c r="F41" s="40"/>
      <c r="G41" s="40"/>
      <c r="H41" s="40"/>
      <c r="I41" s="40"/>
      <c r="J41" s="40"/>
    </row>
    <row r="42" spans="1:10" s="1" customFormat="1" ht="15">
      <c r="A42" s="34"/>
      <c r="B42" s="69"/>
      <c r="C42" s="69"/>
      <c r="D42" s="69"/>
      <c r="E42" s="69"/>
      <c r="F42" s="7" t="s">
        <v>222</v>
      </c>
      <c r="H42" s="7" t="s">
        <v>223</v>
      </c>
      <c r="I42" s="7"/>
      <c r="J42" s="7" t="s">
        <v>222</v>
      </c>
    </row>
    <row r="43" spans="1:10" s="1" customFormat="1" ht="15">
      <c r="A43" s="34"/>
      <c r="B43" s="69"/>
      <c r="C43" s="69"/>
      <c r="D43" s="69"/>
      <c r="E43" s="69"/>
      <c r="F43" s="43" t="s">
        <v>225</v>
      </c>
      <c r="H43" s="7" t="s">
        <v>224</v>
      </c>
      <c r="I43" s="8"/>
      <c r="J43" s="43" t="s">
        <v>226</v>
      </c>
    </row>
    <row r="44" spans="1:10" ht="13.5">
      <c r="A44" s="28"/>
      <c r="B44" s="40"/>
      <c r="C44" s="40"/>
      <c r="D44" s="40"/>
      <c r="E44" s="40"/>
      <c r="F44" s="77" t="s">
        <v>12</v>
      </c>
      <c r="H44" s="77" t="s">
        <v>12</v>
      </c>
      <c r="I44" s="77"/>
      <c r="J44" s="77" t="s">
        <v>12</v>
      </c>
    </row>
    <row r="45" spans="1:10" ht="13.5">
      <c r="A45" s="28"/>
      <c r="B45" s="75" t="s">
        <v>227</v>
      </c>
      <c r="C45" s="40"/>
      <c r="D45" s="40"/>
      <c r="E45" s="40"/>
      <c r="F45" s="9"/>
      <c r="G45" s="9"/>
      <c r="H45" s="44"/>
      <c r="I45" s="44"/>
      <c r="J45" s="44"/>
    </row>
    <row r="46" spans="1:10" ht="13.5">
      <c r="A46" s="28"/>
      <c r="B46" s="76" t="s">
        <v>278</v>
      </c>
      <c r="C46" s="75"/>
      <c r="D46" s="40"/>
      <c r="E46" s="40"/>
      <c r="F46" s="9">
        <v>4165</v>
      </c>
      <c r="G46" s="9"/>
      <c r="H46" s="29">
        <v>-71</v>
      </c>
      <c r="I46" s="44"/>
      <c r="J46" s="44">
        <f>SUM(F46:I46)</f>
        <v>4094</v>
      </c>
    </row>
    <row r="47" spans="1:10" ht="13.5">
      <c r="A47" s="28"/>
      <c r="B47" s="76"/>
      <c r="C47" s="75"/>
      <c r="D47" s="40"/>
      <c r="E47" s="40"/>
      <c r="F47" s="9"/>
      <c r="G47" s="9"/>
      <c r="H47" s="44"/>
      <c r="I47" s="44"/>
      <c r="J47" s="44"/>
    </row>
    <row r="48" spans="1:10" ht="13.5">
      <c r="A48" s="28"/>
      <c r="B48" s="76" t="s">
        <v>228</v>
      </c>
      <c r="C48" s="40"/>
      <c r="D48" s="40"/>
      <c r="E48" s="40"/>
      <c r="F48" s="9"/>
      <c r="G48" s="9"/>
      <c r="H48" s="44"/>
      <c r="I48" s="44"/>
      <c r="J48" s="44"/>
    </row>
    <row r="49" spans="1:10" ht="13.5">
      <c r="A49" s="28"/>
      <c r="B49" s="76" t="s">
        <v>243</v>
      </c>
      <c r="C49" s="75"/>
      <c r="D49" s="40"/>
      <c r="E49" s="40"/>
      <c r="F49" s="9">
        <v>0</v>
      </c>
      <c r="G49" s="9"/>
      <c r="H49" s="44">
        <v>-71</v>
      </c>
      <c r="I49" s="44"/>
      <c r="J49" s="44">
        <f>SUM(F49:I49)</f>
        <v>-71</v>
      </c>
    </row>
    <row r="50" spans="1:10" ht="13.5">
      <c r="A50" s="28"/>
      <c r="B50" s="76"/>
      <c r="C50" s="75"/>
      <c r="D50" s="40"/>
      <c r="E50" s="40"/>
      <c r="F50" s="9"/>
      <c r="G50" s="9"/>
      <c r="H50" s="44"/>
      <c r="I50" s="44"/>
      <c r="J50" s="44"/>
    </row>
    <row r="51" spans="1:7" ht="15">
      <c r="A51" s="34" t="s">
        <v>55</v>
      </c>
      <c r="B51" s="34" t="s">
        <v>56</v>
      </c>
      <c r="C51" s="34"/>
      <c r="D51" s="4"/>
      <c r="E51" s="4"/>
      <c r="F51" s="5"/>
      <c r="G51" s="5"/>
    </row>
    <row r="52" spans="1:7" ht="15">
      <c r="A52" s="34"/>
      <c r="B52" s="28" t="s">
        <v>135</v>
      </c>
      <c r="C52" s="34"/>
      <c r="D52" s="4"/>
      <c r="E52" s="4"/>
      <c r="F52" s="5"/>
      <c r="G52" s="5"/>
    </row>
    <row r="53" spans="1:10" ht="15">
      <c r="A53" s="28"/>
      <c r="B53" s="75"/>
      <c r="C53" s="75"/>
      <c r="D53" s="40"/>
      <c r="E53" s="40"/>
      <c r="H53" s="8"/>
      <c r="I53" s="8"/>
      <c r="J53" s="8"/>
    </row>
    <row r="54" spans="1:10" ht="30.75" customHeight="1">
      <c r="A54" s="34" t="s">
        <v>53</v>
      </c>
      <c r="B54" s="129" t="s">
        <v>171</v>
      </c>
      <c r="C54" s="125"/>
      <c r="D54" s="125"/>
      <c r="E54" s="125"/>
      <c r="F54" s="125"/>
      <c r="G54" s="125"/>
      <c r="H54" s="125"/>
      <c r="I54" s="125"/>
      <c r="J54" s="125"/>
    </row>
    <row r="55" spans="1:10" ht="15">
      <c r="A55" s="34"/>
      <c r="B55" s="68"/>
      <c r="C55" s="3"/>
      <c r="D55" s="3"/>
      <c r="E55" s="3"/>
      <c r="F55" s="3"/>
      <c r="G55" s="3"/>
      <c r="H55" s="3"/>
      <c r="I55" s="3"/>
      <c r="J55" s="3"/>
    </row>
    <row r="56" spans="1:7" ht="15">
      <c r="A56" s="34" t="s">
        <v>57</v>
      </c>
      <c r="B56" s="34" t="s">
        <v>58</v>
      </c>
      <c r="C56" s="34"/>
      <c r="D56" s="4"/>
      <c r="E56" s="4"/>
      <c r="F56" s="5"/>
      <c r="G56" s="5"/>
    </row>
    <row r="57" spans="1:11" ht="27" customHeight="1">
      <c r="A57" s="28"/>
      <c r="B57" s="124" t="s">
        <v>177</v>
      </c>
      <c r="C57" s="124"/>
      <c r="D57" s="124"/>
      <c r="E57" s="124"/>
      <c r="F57" s="124"/>
      <c r="G57" s="124"/>
      <c r="H57" s="124"/>
      <c r="I57" s="124"/>
      <c r="J57" s="124"/>
      <c r="K57" s="3"/>
    </row>
    <row r="58" spans="1:11" ht="13.5">
      <c r="A58" s="28"/>
      <c r="B58" s="40"/>
      <c r="C58" s="40"/>
      <c r="D58" s="40"/>
      <c r="E58" s="40"/>
      <c r="F58" s="40"/>
      <c r="G58" s="40"/>
      <c r="H58" s="40"/>
      <c r="I58" s="40"/>
      <c r="J58" s="40"/>
      <c r="K58" s="3"/>
    </row>
    <row r="59" spans="1:7" ht="15">
      <c r="A59" s="34" t="s">
        <v>59</v>
      </c>
      <c r="B59" s="34" t="s">
        <v>60</v>
      </c>
      <c r="C59" s="34"/>
      <c r="D59" s="4"/>
      <c r="E59" s="4"/>
      <c r="F59" s="5"/>
      <c r="G59" s="5"/>
    </row>
    <row r="60" spans="1:11" ht="15" customHeight="1">
      <c r="A60" s="28"/>
      <c r="B60" s="124" t="s">
        <v>61</v>
      </c>
      <c r="C60" s="124"/>
      <c r="D60" s="124"/>
      <c r="E60" s="124"/>
      <c r="F60" s="124"/>
      <c r="G60" s="124"/>
      <c r="H60" s="124"/>
      <c r="I60" s="124"/>
      <c r="J60" s="124"/>
      <c r="K60" s="42"/>
    </row>
    <row r="61" spans="1:7" ht="13.5">
      <c r="A61" s="28"/>
      <c r="B61" s="28"/>
      <c r="C61" s="28"/>
      <c r="D61" s="4"/>
      <c r="E61" s="4"/>
      <c r="F61" s="5"/>
      <c r="G61" s="5"/>
    </row>
    <row r="62" spans="1:7" ht="15">
      <c r="A62" s="34" t="s">
        <v>62</v>
      </c>
      <c r="B62" s="34" t="s">
        <v>63</v>
      </c>
      <c r="C62" s="34"/>
      <c r="D62" s="4"/>
      <c r="E62" s="4"/>
      <c r="F62" s="5"/>
      <c r="G62" s="5"/>
    </row>
    <row r="63" spans="1:11" ht="29.25" customHeight="1">
      <c r="A63" s="28"/>
      <c r="B63" s="124" t="s">
        <v>178</v>
      </c>
      <c r="C63" s="124"/>
      <c r="D63" s="124"/>
      <c r="E63" s="124"/>
      <c r="F63" s="124"/>
      <c r="G63" s="124"/>
      <c r="H63" s="124"/>
      <c r="I63" s="124"/>
      <c r="J63" s="124"/>
      <c r="K63" s="42"/>
    </row>
    <row r="64" spans="1:7" ht="15">
      <c r="A64" s="34"/>
      <c r="B64" s="41"/>
      <c r="C64" s="41"/>
      <c r="D64" s="41"/>
      <c r="E64" s="41"/>
      <c r="F64" s="41"/>
      <c r="G64" s="41"/>
    </row>
    <row r="65" spans="1:7" ht="15">
      <c r="A65" s="34" t="s">
        <v>64</v>
      </c>
      <c r="B65" s="34" t="s">
        <v>65</v>
      </c>
      <c r="C65" s="34"/>
      <c r="D65" s="5"/>
      <c r="E65" s="5"/>
      <c r="F65" s="5"/>
      <c r="G65" s="5"/>
    </row>
    <row r="66" spans="1:11" ht="30.75" customHeight="1">
      <c r="A66" s="28"/>
      <c r="B66" s="124" t="s">
        <v>165</v>
      </c>
      <c r="C66" s="124"/>
      <c r="D66" s="124"/>
      <c r="E66" s="124"/>
      <c r="F66" s="124"/>
      <c r="G66" s="124"/>
      <c r="H66" s="124"/>
      <c r="I66" s="124"/>
      <c r="J66" s="124"/>
      <c r="K66" s="42"/>
    </row>
    <row r="67" spans="1:11" ht="12.75" customHeight="1">
      <c r="A67" s="28"/>
      <c r="B67" s="40"/>
      <c r="C67" s="40"/>
      <c r="D67" s="40"/>
      <c r="E67" s="40"/>
      <c r="F67" s="40"/>
      <c r="G67" s="40"/>
      <c r="H67" s="40"/>
      <c r="I67" s="40"/>
      <c r="J67" s="40"/>
      <c r="K67" s="42"/>
    </row>
    <row r="68" spans="1:11" ht="12.75" customHeight="1">
      <c r="A68" s="28"/>
      <c r="B68" s="116" t="s">
        <v>276</v>
      </c>
      <c r="C68" s="126"/>
      <c r="D68" s="126"/>
      <c r="E68" s="126"/>
      <c r="F68" s="126"/>
      <c r="G68" s="126"/>
      <c r="H68" s="126"/>
      <c r="I68" s="126"/>
      <c r="J68" s="126"/>
      <c r="K68" s="42"/>
    </row>
    <row r="69" spans="1:12" ht="12.75" customHeight="1">
      <c r="A69" s="28"/>
      <c r="B69" s="126"/>
      <c r="C69" s="126"/>
      <c r="D69" s="126"/>
      <c r="E69" s="126"/>
      <c r="F69" s="126"/>
      <c r="G69" s="126"/>
      <c r="H69" s="126"/>
      <c r="I69" s="126"/>
      <c r="J69" s="126"/>
      <c r="K69" s="42"/>
      <c r="L69" s="1"/>
    </row>
    <row r="70" spans="1:11" ht="12.75" customHeight="1">
      <c r="A70" s="28"/>
      <c r="B70" s="126"/>
      <c r="C70" s="126"/>
      <c r="D70" s="126"/>
      <c r="E70" s="126"/>
      <c r="F70" s="126"/>
      <c r="G70" s="126"/>
      <c r="H70" s="126"/>
      <c r="I70" s="126"/>
      <c r="J70" s="126"/>
      <c r="K70" s="42"/>
    </row>
    <row r="71" spans="1:11" ht="12.75" customHeight="1">
      <c r="A71" s="28"/>
      <c r="B71" s="126"/>
      <c r="C71" s="126"/>
      <c r="D71" s="126"/>
      <c r="E71" s="126"/>
      <c r="F71" s="126"/>
      <c r="G71" s="126"/>
      <c r="H71" s="126"/>
      <c r="I71" s="126"/>
      <c r="J71" s="126"/>
      <c r="K71" s="42"/>
    </row>
    <row r="72" spans="1:11" ht="12.75" customHeight="1">
      <c r="A72" s="28"/>
      <c r="B72" s="126"/>
      <c r="C72" s="126"/>
      <c r="D72" s="126"/>
      <c r="E72" s="126"/>
      <c r="F72" s="126"/>
      <c r="G72" s="126"/>
      <c r="H72" s="126"/>
      <c r="I72" s="126"/>
      <c r="J72" s="126"/>
      <c r="K72" s="42"/>
    </row>
    <row r="73" spans="1:11" ht="12.75" customHeight="1">
      <c r="A73" s="28"/>
      <c r="B73" s="126"/>
      <c r="C73" s="126"/>
      <c r="D73" s="126"/>
      <c r="E73" s="126"/>
      <c r="F73" s="126"/>
      <c r="G73" s="126"/>
      <c r="H73" s="126"/>
      <c r="I73" s="126"/>
      <c r="J73" s="126"/>
      <c r="K73" s="42"/>
    </row>
    <row r="74" spans="1:11" ht="12.75" customHeight="1">
      <c r="A74" s="28"/>
      <c r="B74" s="126"/>
      <c r="C74" s="126"/>
      <c r="D74" s="126"/>
      <c r="E74" s="126"/>
      <c r="F74" s="126"/>
      <c r="G74" s="126"/>
      <c r="H74" s="126"/>
      <c r="I74" s="126"/>
      <c r="J74" s="126"/>
      <c r="K74" s="42"/>
    </row>
    <row r="75" spans="1:11" ht="12.75" customHeight="1">
      <c r="A75" s="28"/>
      <c r="B75" s="126"/>
      <c r="C75" s="126"/>
      <c r="D75" s="126"/>
      <c r="E75" s="126"/>
      <c r="F75" s="126"/>
      <c r="G75" s="126"/>
      <c r="H75" s="126"/>
      <c r="I75" s="126"/>
      <c r="J75" s="126"/>
      <c r="K75" s="42"/>
    </row>
    <row r="76" spans="1:11" ht="12.75" customHeight="1">
      <c r="A76" s="28"/>
      <c r="B76" s="126"/>
      <c r="C76" s="126"/>
      <c r="D76" s="126"/>
      <c r="E76" s="126"/>
      <c r="F76" s="126"/>
      <c r="G76" s="126"/>
      <c r="H76" s="126"/>
      <c r="I76" s="126"/>
      <c r="J76" s="126"/>
      <c r="K76" s="42"/>
    </row>
    <row r="77" spans="1:11" ht="12.75" customHeight="1">
      <c r="A77" s="28"/>
      <c r="B77" s="126"/>
      <c r="C77" s="126"/>
      <c r="D77" s="126"/>
      <c r="E77" s="126"/>
      <c r="F77" s="126"/>
      <c r="G77" s="126"/>
      <c r="H77" s="126"/>
      <c r="I77" s="126"/>
      <c r="J77" s="126"/>
      <c r="K77" s="42"/>
    </row>
    <row r="78" spans="1:11" ht="12.75" customHeight="1">
      <c r="A78" s="28"/>
      <c r="B78" s="126"/>
      <c r="C78" s="126"/>
      <c r="D78" s="126"/>
      <c r="E78" s="126"/>
      <c r="F78" s="126"/>
      <c r="G78" s="126"/>
      <c r="H78" s="126"/>
      <c r="I78" s="126"/>
      <c r="J78" s="126"/>
      <c r="K78" s="42"/>
    </row>
    <row r="79" spans="1:11" ht="12.75" customHeight="1">
      <c r="A79" s="28"/>
      <c r="B79" s="65"/>
      <c r="C79" s="65"/>
      <c r="D79" s="65"/>
      <c r="E79" s="65"/>
      <c r="F79" s="65"/>
      <c r="G79" s="65"/>
      <c r="H79" s="65"/>
      <c r="I79" s="65"/>
      <c r="J79" s="65"/>
      <c r="K79" s="42"/>
    </row>
    <row r="80" spans="1:11" ht="13.5" customHeight="1">
      <c r="A80" s="34" t="s">
        <v>66</v>
      </c>
      <c r="B80" s="1" t="s">
        <v>103</v>
      </c>
      <c r="C80" s="40"/>
      <c r="D80" s="40"/>
      <c r="E80" s="40"/>
      <c r="F80" s="40"/>
      <c r="G80" s="40"/>
      <c r="H80" s="40"/>
      <c r="I80" s="40"/>
      <c r="J80" s="40"/>
      <c r="K80" s="42"/>
    </row>
    <row r="81" spans="1:11" ht="13.5" customHeight="1">
      <c r="A81" s="34"/>
      <c r="B81" s="127" t="s">
        <v>302</v>
      </c>
      <c r="C81" s="127"/>
      <c r="D81" s="127"/>
      <c r="E81" s="127"/>
      <c r="F81" s="127"/>
      <c r="G81" s="127"/>
      <c r="H81" s="127"/>
      <c r="I81" s="127"/>
      <c r="J81" s="127"/>
      <c r="K81" s="42"/>
    </row>
    <row r="82" spans="1:11" ht="13.5" customHeight="1">
      <c r="A82" s="34"/>
      <c r="B82" s="100"/>
      <c r="C82" s="100"/>
      <c r="D82" s="100"/>
      <c r="E82" s="100"/>
      <c r="F82" s="100"/>
      <c r="G82" s="100"/>
      <c r="H82" s="100"/>
      <c r="I82" s="100"/>
      <c r="J82" s="100"/>
      <c r="K82" s="42"/>
    </row>
    <row r="83" spans="1:11" ht="13.5" customHeight="1">
      <c r="A83" s="34"/>
      <c r="B83" s="128" t="s">
        <v>299</v>
      </c>
      <c r="C83" s="128"/>
      <c r="D83" s="128"/>
      <c r="E83" s="128"/>
      <c r="F83" s="128"/>
      <c r="G83" s="128"/>
      <c r="H83" s="128"/>
      <c r="I83" s="128"/>
      <c r="J83" s="128"/>
      <c r="K83" s="42"/>
    </row>
    <row r="84" spans="1:11" ht="13.5" customHeight="1">
      <c r="A84" s="34"/>
      <c r="B84" s="128"/>
      <c r="C84" s="128"/>
      <c r="D84" s="128"/>
      <c r="E84" s="128"/>
      <c r="F84" s="128"/>
      <c r="G84" s="128"/>
      <c r="H84" s="128"/>
      <c r="I84" s="128"/>
      <c r="J84" s="128"/>
      <c r="K84" s="42"/>
    </row>
    <row r="85" spans="1:11" ht="13.5" customHeight="1">
      <c r="A85" s="34"/>
      <c r="B85" s="128"/>
      <c r="C85" s="128"/>
      <c r="D85" s="128"/>
      <c r="E85" s="128"/>
      <c r="F85" s="128"/>
      <c r="G85" s="128"/>
      <c r="H85" s="128"/>
      <c r="I85" s="128"/>
      <c r="J85" s="128"/>
      <c r="K85" s="42"/>
    </row>
    <row r="86" spans="2:10" ht="13.5">
      <c r="B86" s="128"/>
      <c r="C86" s="128"/>
      <c r="D86" s="128"/>
      <c r="E86" s="128"/>
      <c r="F86" s="128"/>
      <c r="G86" s="128"/>
      <c r="H86" s="128"/>
      <c r="I86" s="128"/>
      <c r="J86" s="128"/>
    </row>
    <row r="87" ht="13.5">
      <c r="B87" s="103"/>
    </row>
    <row r="88" spans="1:7" ht="15">
      <c r="A88" s="34" t="s">
        <v>67</v>
      </c>
      <c r="B88" s="131" t="s">
        <v>68</v>
      </c>
      <c r="C88" s="131"/>
      <c r="D88" s="28"/>
      <c r="E88" s="28"/>
      <c r="F88" s="28"/>
      <c r="G88" s="28"/>
    </row>
    <row r="89" spans="1:10" ht="13.5">
      <c r="A89" s="28"/>
      <c r="B89" s="134" t="s">
        <v>136</v>
      </c>
      <c r="C89" s="134"/>
      <c r="D89" s="134"/>
      <c r="E89" s="134"/>
      <c r="F89" s="134"/>
      <c r="G89" s="134"/>
      <c r="H89" s="134"/>
      <c r="I89" s="134"/>
      <c r="J89" s="134"/>
    </row>
    <row r="90" spans="1:10" ht="13.5">
      <c r="A90" s="28"/>
      <c r="B90" s="134"/>
      <c r="C90" s="134"/>
      <c r="D90" s="134"/>
      <c r="E90" s="134"/>
      <c r="F90" s="134"/>
      <c r="G90" s="134"/>
      <c r="H90" s="134"/>
      <c r="I90" s="134"/>
      <c r="J90" s="134"/>
    </row>
    <row r="91" spans="1:7" ht="13.5">
      <c r="A91" s="28"/>
      <c r="B91" s="28"/>
      <c r="C91" s="28"/>
      <c r="D91" s="28"/>
      <c r="E91" s="28"/>
      <c r="F91" s="28"/>
      <c r="G91" s="28"/>
    </row>
    <row r="92" spans="1:10" ht="13.5">
      <c r="A92" s="28"/>
      <c r="B92" s="123" t="s">
        <v>126</v>
      </c>
      <c r="C92" s="123"/>
      <c r="D92" s="123"/>
      <c r="E92" s="123"/>
      <c r="F92" s="123"/>
      <c r="G92" s="123"/>
      <c r="H92" s="123"/>
      <c r="I92" s="123"/>
      <c r="J92" s="123"/>
    </row>
    <row r="93" spans="1:6" ht="15">
      <c r="A93" s="1"/>
      <c r="B93" s="1"/>
      <c r="C93" s="1"/>
      <c r="D93" s="1"/>
      <c r="E93" s="1"/>
      <c r="F93" s="1"/>
    </row>
    <row r="94" spans="1:7" ht="15">
      <c r="A94" s="34" t="s">
        <v>69</v>
      </c>
      <c r="B94" s="34" t="s">
        <v>70</v>
      </c>
      <c r="C94" s="34"/>
      <c r="D94" s="28"/>
      <c r="E94" s="28"/>
      <c r="F94" s="28"/>
      <c r="G94" s="28"/>
    </row>
    <row r="95" spans="1:10" ht="13.5">
      <c r="A95" s="28"/>
      <c r="B95" s="123" t="s">
        <v>137</v>
      </c>
      <c r="C95" s="123"/>
      <c r="D95" s="123"/>
      <c r="E95" s="123"/>
      <c r="F95" s="123"/>
      <c r="G95" s="123"/>
      <c r="H95" s="123"/>
      <c r="I95" s="123"/>
      <c r="J95" s="123"/>
    </row>
    <row r="96" spans="1:10" ht="15">
      <c r="A96" s="34"/>
      <c r="B96" s="68"/>
      <c r="C96" s="3"/>
      <c r="D96" s="3"/>
      <c r="E96" s="3"/>
      <c r="F96" s="3"/>
      <c r="G96" s="3"/>
      <c r="H96" s="3"/>
      <c r="I96" s="3"/>
      <c r="J96" s="3"/>
    </row>
    <row r="97" spans="1:7" ht="15">
      <c r="A97" s="34" t="s">
        <v>71</v>
      </c>
      <c r="B97" s="34" t="s">
        <v>72</v>
      </c>
      <c r="C97" s="34"/>
      <c r="D97" s="28"/>
      <c r="E97" s="28"/>
      <c r="F97" s="28"/>
      <c r="G97" s="28"/>
    </row>
    <row r="98" spans="1:10" ht="15">
      <c r="A98" s="34"/>
      <c r="B98" s="107" t="s">
        <v>173</v>
      </c>
      <c r="C98" s="107"/>
      <c r="D98" s="107"/>
      <c r="E98" s="107"/>
      <c r="F98" s="107"/>
      <c r="G98" s="107"/>
      <c r="H98" s="107"/>
      <c r="I98" s="107"/>
      <c r="J98" s="107"/>
    </row>
    <row r="99" spans="1:10" ht="15">
      <c r="A99" s="34"/>
      <c r="B99" s="68"/>
      <c r="C99" s="3"/>
      <c r="D99" s="3"/>
      <c r="E99" s="3"/>
      <c r="F99" s="3"/>
      <c r="G99" s="3"/>
      <c r="H99" s="3"/>
      <c r="I99" s="3"/>
      <c r="J99" s="3"/>
    </row>
    <row r="100" spans="1:10" ht="30.75" customHeight="1">
      <c r="A100" s="34" t="s">
        <v>53</v>
      </c>
      <c r="B100" s="129" t="s">
        <v>171</v>
      </c>
      <c r="C100" s="125"/>
      <c r="D100" s="125"/>
      <c r="E100" s="125"/>
      <c r="F100" s="125"/>
      <c r="G100" s="125"/>
      <c r="H100" s="125"/>
      <c r="I100" s="125"/>
      <c r="J100" s="125"/>
    </row>
    <row r="101" spans="1:10" ht="13.5" customHeight="1">
      <c r="A101" s="34"/>
      <c r="B101" s="68"/>
      <c r="C101" s="3"/>
      <c r="D101" s="3"/>
      <c r="E101" s="3"/>
      <c r="F101" s="3"/>
      <c r="G101" s="3"/>
      <c r="H101" s="3"/>
      <c r="I101" s="3"/>
      <c r="J101" s="3"/>
    </row>
    <row r="102" spans="1:2" ht="13.5" customHeight="1">
      <c r="A102" s="34" t="s">
        <v>73</v>
      </c>
      <c r="B102" s="34" t="s">
        <v>74</v>
      </c>
    </row>
    <row r="103" spans="2:10" ht="13.5">
      <c r="B103" s="137" t="s">
        <v>245</v>
      </c>
      <c r="C103" s="137"/>
      <c r="D103" s="137"/>
      <c r="E103" s="137"/>
      <c r="F103" s="137"/>
      <c r="G103" s="137"/>
      <c r="H103" s="137"/>
      <c r="I103" s="137"/>
      <c r="J103" s="137"/>
    </row>
    <row r="104" spans="2:10" ht="13.5">
      <c r="B104" s="101"/>
      <c r="C104" s="101"/>
      <c r="D104" s="101"/>
      <c r="E104" s="101"/>
      <c r="F104" s="101"/>
      <c r="G104" s="101"/>
      <c r="H104" s="101"/>
      <c r="I104" s="101"/>
      <c r="J104" s="101"/>
    </row>
    <row r="105" spans="1:2" ht="15">
      <c r="A105" s="34" t="s">
        <v>75</v>
      </c>
      <c r="B105" s="34" t="s">
        <v>76</v>
      </c>
    </row>
    <row r="106" spans="2:11" ht="13.5" customHeight="1">
      <c r="B106" s="107" t="s">
        <v>166</v>
      </c>
      <c r="C106" s="107"/>
      <c r="D106" s="107"/>
      <c r="E106" s="107"/>
      <c r="F106" s="107"/>
      <c r="G106" s="107"/>
      <c r="H106" s="107"/>
      <c r="I106" s="107"/>
      <c r="J106" s="107"/>
      <c r="K106" s="3"/>
    </row>
    <row r="107" spans="2:11" ht="13.5" customHeight="1">
      <c r="B107" s="107"/>
      <c r="C107" s="107"/>
      <c r="D107" s="107"/>
      <c r="E107" s="107"/>
      <c r="F107" s="107"/>
      <c r="G107" s="107"/>
      <c r="H107" s="107"/>
      <c r="I107" s="107"/>
      <c r="J107" s="107"/>
      <c r="K107" s="3"/>
    </row>
    <row r="108" spans="2:11" ht="13.5" customHeight="1">
      <c r="B108" s="107"/>
      <c r="C108" s="107"/>
      <c r="D108" s="107"/>
      <c r="E108" s="107"/>
      <c r="F108" s="107"/>
      <c r="G108" s="107"/>
      <c r="H108" s="107"/>
      <c r="I108" s="107"/>
      <c r="J108" s="107"/>
      <c r="K108" s="3"/>
    </row>
    <row r="109" spans="2:11" ht="13.5">
      <c r="B109" s="107"/>
      <c r="C109" s="107"/>
      <c r="D109" s="107"/>
      <c r="E109" s="107"/>
      <c r="F109" s="107"/>
      <c r="G109" s="107"/>
      <c r="H109" s="107"/>
      <c r="I109" s="107"/>
      <c r="J109" s="107"/>
      <c r="K109" s="3"/>
    </row>
    <row r="110" spans="1:2" ht="15">
      <c r="A110" s="34" t="s">
        <v>77</v>
      </c>
      <c r="B110" s="34" t="s">
        <v>78</v>
      </c>
    </row>
    <row r="111" spans="2:11" ht="13.5">
      <c r="B111" s="107" t="s">
        <v>179</v>
      </c>
      <c r="C111" s="107"/>
      <c r="D111" s="107"/>
      <c r="E111" s="107"/>
      <c r="F111" s="107"/>
      <c r="G111" s="107"/>
      <c r="H111" s="107"/>
      <c r="I111" s="107"/>
      <c r="J111" s="107"/>
      <c r="K111" s="3"/>
    </row>
    <row r="112" spans="2:11" ht="13.5">
      <c r="B112" s="107"/>
      <c r="C112" s="107"/>
      <c r="D112" s="107"/>
      <c r="E112" s="107"/>
      <c r="F112" s="107"/>
      <c r="G112" s="107"/>
      <c r="H112" s="107"/>
      <c r="I112" s="107"/>
      <c r="J112" s="107"/>
      <c r="K112" s="3"/>
    </row>
    <row r="113" spans="1:7" ht="15">
      <c r="A113" s="34"/>
      <c r="B113" s="34"/>
      <c r="C113" s="34"/>
      <c r="D113" s="28"/>
      <c r="E113" s="28"/>
      <c r="F113" s="28"/>
      <c r="G113" s="28"/>
    </row>
    <row r="114" spans="1:2" ht="15">
      <c r="A114" s="34" t="s">
        <v>79</v>
      </c>
      <c r="B114" s="34" t="s">
        <v>80</v>
      </c>
    </row>
    <row r="115" spans="1:10" ht="15">
      <c r="A115" s="34"/>
      <c r="B115" s="107" t="s">
        <v>167</v>
      </c>
      <c r="C115" s="107"/>
      <c r="D115" s="107"/>
      <c r="E115" s="107"/>
      <c r="F115" s="107"/>
      <c r="G115" s="107"/>
      <c r="H115" s="107"/>
      <c r="I115" s="107"/>
      <c r="J115" s="107"/>
    </row>
    <row r="116" spans="1:10" ht="15">
      <c r="A116" s="34"/>
      <c r="B116" s="107"/>
      <c r="C116" s="107"/>
      <c r="D116" s="107"/>
      <c r="E116" s="107"/>
      <c r="F116" s="107"/>
      <c r="G116" s="107"/>
      <c r="H116" s="107"/>
      <c r="I116" s="107"/>
      <c r="J116" s="107"/>
    </row>
    <row r="117" spans="1:10" ht="15">
      <c r="A117" s="34"/>
      <c r="B117" s="125"/>
      <c r="C117" s="125"/>
      <c r="D117" s="125"/>
      <c r="E117" s="125"/>
      <c r="F117" s="125"/>
      <c r="G117" s="125"/>
      <c r="H117" s="125"/>
      <c r="I117" s="125"/>
      <c r="J117" s="125"/>
    </row>
    <row r="118" spans="1:2" ht="15">
      <c r="A118" s="34"/>
      <c r="B118" s="34"/>
    </row>
    <row r="119" spans="1:11" ht="15">
      <c r="A119" s="34" t="s">
        <v>49</v>
      </c>
      <c r="B119" s="34" t="s">
        <v>81</v>
      </c>
      <c r="J119" s="7" t="s">
        <v>124</v>
      </c>
      <c r="K119" s="7"/>
    </row>
    <row r="120" spans="8:11" ht="15">
      <c r="H120" s="7" t="s">
        <v>139</v>
      </c>
      <c r="I120" s="7"/>
      <c r="J120" s="7" t="s">
        <v>9</v>
      </c>
      <c r="K120" s="7"/>
    </row>
    <row r="121" spans="8:11" ht="15">
      <c r="H121" s="7" t="s">
        <v>7</v>
      </c>
      <c r="I121" s="7"/>
      <c r="J121" s="7" t="s">
        <v>7</v>
      </c>
      <c r="K121" s="7"/>
    </row>
    <row r="122" spans="8:11" ht="15">
      <c r="H122" s="8" t="s">
        <v>266</v>
      </c>
      <c r="I122" s="8"/>
      <c r="J122" s="8" t="s">
        <v>225</v>
      </c>
      <c r="K122" s="7"/>
    </row>
    <row r="123" spans="8:11" ht="15">
      <c r="H123" s="8" t="s">
        <v>12</v>
      </c>
      <c r="I123" s="8"/>
      <c r="J123" s="8" t="s">
        <v>12</v>
      </c>
      <c r="K123" s="8"/>
    </row>
    <row r="124" spans="1:11" ht="15">
      <c r="A124" s="34"/>
      <c r="B124" s="2" t="s">
        <v>31</v>
      </c>
      <c r="H124" s="9">
        <v>2364</v>
      </c>
      <c r="I124" s="9"/>
      <c r="J124" s="9">
        <v>2915</v>
      </c>
      <c r="K124" s="44"/>
    </row>
    <row r="125" spans="1:11" ht="15">
      <c r="A125" s="34"/>
      <c r="B125" s="2" t="s">
        <v>158</v>
      </c>
      <c r="H125" s="9">
        <v>16939</v>
      </c>
      <c r="I125" s="9"/>
      <c r="J125" s="9">
        <v>11105</v>
      </c>
      <c r="K125" s="44"/>
    </row>
    <row r="126" spans="1:11" ht="15">
      <c r="A126" s="34"/>
      <c r="B126" s="2" t="s">
        <v>32</v>
      </c>
      <c r="H126" s="9">
        <v>1813</v>
      </c>
      <c r="I126" s="9"/>
      <c r="J126" s="9">
        <v>2410</v>
      </c>
      <c r="K126" s="44"/>
    </row>
    <row r="127" spans="1:11" ht="15.75" thickBot="1">
      <c r="A127" s="34"/>
      <c r="B127" s="34"/>
      <c r="H127" s="10">
        <f>SUM(H124:H126)</f>
        <v>21116</v>
      </c>
      <c r="I127" s="10"/>
      <c r="J127" s="45">
        <f>SUM(J124:J126)</f>
        <v>16430</v>
      </c>
      <c r="K127" s="11"/>
    </row>
    <row r="128" spans="1:11" ht="15.75" thickTop="1">
      <c r="A128" s="34"/>
      <c r="B128" s="34"/>
      <c r="H128" s="4"/>
      <c r="I128" s="4"/>
      <c r="J128" s="11"/>
      <c r="K128" s="11"/>
    </row>
    <row r="129" spans="1:11" ht="15" customHeight="1">
      <c r="A129" s="34"/>
      <c r="B129" s="124" t="s">
        <v>309</v>
      </c>
      <c r="C129" s="124"/>
      <c r="D129" s="124"/>
      <c r="E129" s="124"/>
      <c r="F129" s="124"/>
      <c r="G129" s="124"/>
      <c r="H129" s="124"/>
      <c r="I129" s="124"/>
      <c r="J129" s="124"/>
      <c r="K129" s="11"/>
    </row>
    <row r="130" spans="1:11" ht="15" customHeight="1">
      <c r="A130" s="34"/>
      <c r="B130" s="40"/>
      <c r="C130" s="40"/>
      <c r="D130" s="40"/>
      <c r="E130" s="40"/>
      <c r="F130" s="40"/>
      <c r="G130" s="40"/>
      <c r="H130" s="40"/>
      <c r="I130" s="40"/>
      <c r="J130" s="40"/>
      <c r="K130" s="11"/>
    </row>
    <row r="131" spans="1:11" ht="15">
      <c r="A131" s="34"/>
      <c r="B131" s="40"/>
      <c r="C131" s="40"/>
      <c r="D131" s="40"/>
      <c r="E131" s="40"/>
      <c r="F131" s="40"/>
      <c r="G131" s="40"/>
      <c r="J131" s="7" t="s">
        <v>124</v>
      </c>
      <c r="K131" s="11"/>
    </row>
    <row r="132" spans="1:11" ht="15">
      <c r="A132" s="34"/>
      <c r="B132" s="40"/>
      <c r="C132" s="40"/>
      <c r="D132" s="40"/>
      <c r="E132" s="40"/>
      <c r="F132" s="40"/>
      <c r="G132" s="40"/>
      <c r="H132" s="7" t="s">
        <v>139</v>
      </c>
      <c r="I132" s="7"/>
      <c r="J132" s="7" t="s">
        <v>9</v>
      </c>
      <c r="K132" s="11"/>
    </row>
    <row r="133" spans="1:11" ht="15">
      <c r="A133" s="34"/>
      <c r="B133" s="40"/>
      <c r="C133" s="40"/>
      <c r="D133" s="40"/>
      <c r="E133" s="40"/>
      <c r="F133" s="40"/>
      <c r="G133" s="40"/>
      <c r="H133" s="7" t="s">
        <v>7</v>
      </c>
      <c r="I133" s="7"/>
      <c r="J133" s="7" t="s">
        <v>7</v>
      </c>
      <c r="K133" s="11"/>
    </row>
    <row r="134" spans="1:11" ht="15">
      <c r="A134" s="34"/>
      <c r="B134" s="40"/>
      <c r="C134" s="40"/>
      <c r="D134" s="40"/>
      <c r="E134" s="40"/>
      <c r="F134" s="40"/>
      <c r="G134" s="40"/>
      <c r="H134" s="8" t="s">
        <v>266</v>
      </c>
      <c r="I134" s="8"/>
      <c r="J134" s="8" t="s">
        <v>225</v>
      </c>
      <c r="K134" s="11"/>
    </row>
    <row r="135" spans="1:11" ht="15">
      <c r="A135" s="34"/>
      <c r="B135" s="40"/>
      <c r="C135" s="40"/>
      <c r="D135" s="40"/>
      <c r="E135" s="40"/>
      <c r="F135" s="40"/>
      <c r="G135" s="40"/>
      <c r="H135" s="8" t="s">
        <v>12</v>
      </c>
      <c r="I135" s="8"/>
      <c r="J135" s="8" t="s">
        <v>12</v>
      </c>
      <c r="K135" s="11"/>
    </row>
    <row r="136" spans="1:11" ht="15">
      <c r="A136" s="34"/>
      <c r="B136" s="2" t="s">
        <v>307</v>
      </c>
      <c r="C136" s="41"/>
      <c r="D136" s="41"/>
      <c r="E136" s="41"/>
      <c r="F136" s="41"/>
      <c r="G136" s="41"/>
      <c r="H136" s="44">
        <f>H127</f>
        <v>21116</v>
      </c>
      <c r="I136" s="8"/>
      <c r="J136" s="44">
        <f>J127</f>
        <v>16430</v>
      </c>
      <c r="K136" s="11"/>
    </row>
    <row r="137" spans="1:11" ht="15">
      <c r="A137" s="34"/>
      <c r="B137" s="2" t="s">
        <v>308</v>
      </c>
      <c r="C137" s="40"/>
      <c r="D137" s="40"/>
      <c r="E137" s="40"/>
      <c r="F137" s="40"/>
      <c r="G137" s="40"/>
      <c r="H137" s="44">
        <v>0</v>
      </c>
      <c r="I137" s="8"/>
      <c r="J137" s="44">
        <v>3329</v>
      </c>
      <c r="K137" s="11"/>
    </row>
    <row r="138" spans="1:11" ht="15.75" thickBot="1">
      <c r="A138" s="34"/>
      <c r="B138" s="40"/>
      <c r="C138" s="40"/>
      <c r="D138" s="40"/>
      <c r="E138" s="40"/>
      <c r="F138" s="40"/>
      <c r="G138" s="40"/>
      <c r="H138" s="45">
        <f>SUM(H136:H137)</f>
        <v>21116</v>
      </c>
      <c r="I138" s="102"/>
      <c r="J138" s="45">
        <f>SUM(J136:J137)</f>
        <v>19759</v>
      </c>
      <c r="K138" s="11"/>
    </row>
    <row r="139" spans="1:11" ht="15.75" thickTop="1">
      <c r="A139" s="34"/>
      <c r="B139" s="34"/>
      <c r="H139" s="4"/>
      <c r="I139" s="4"/>
      <c r="J139" s="11"/>
      <c r="K139" s="11"/>
    </row>
    <row r="140" spans="1:11" ht="15">
      <c r="A140" s="34" t="s">
        <v>82</v>
      </c>
      <c r="B140" s="122" t="s">
        <v>174</v>
      </c>
      <c r="C140" s="122"/>
      <c r="D140" s="122"/>
      <c r="E140" s="122"/>
      <c r="F140" s="122"/>
      <c r="G140" s="122"/>
      <c r="H140" s="122"/>
      <c r="I140" s="122"/>
      <c r="J140" s="122"/>
      <c r="K140" s="3"/>
    </row>
    <row r="141" spans="1:11" ht="15">
      <c r="A141" s="34"/>
      <c r="B141" s="122"/>
      <c r="C141" s="122"/>
      <c r="D141" s="122"/>
      <c r="E141" s="122"/>
      <c r="F141" s="122"/>
      <c r="G141" s="122"/>
      <c r="H141" s="122"/>
      <c r="I141" s="122"/>
      <c r="J141" s="122"/>
      <c r="K141" s="3"/>
    </row>
    <row r="142" spans="6:7" ht="15">
      <c r="F142" s="46"/>
      <c r="G142" s="46"/>
    </row>
    <row r="143" spans="1:11" ht="15">
      <c r="A143" s="1" t="s">
        <v>83</v>
      </c>
      <c r="B143" s="138" t="s">
        <v>152</v>
      </c>
      <c r="C143" s="138"/>
      <c r="D143" s="138"/>
      <c r="E143" s="138"/>
      <c r="F143" s="138"/>
      <c r="G143" s="138"/>
      <c r="H143" s="138"/>
      <c r="I143" s="138"/>
      <c r="J143" s="138"/>
      <c r="K143" s="3"/>
    </row>
    <row r="144" spans="1:11" ht="57.75" customHeight="1">
      <c r="A144" s="1"/>
      <c r="B144" s="107" t="s">
        <v>310</v>
      </c>
      <c r="C144" s="107"/>
      <c r="D144" s="107"/>
      <c r="E144" s="107"/>
      <c r="F144" s="107"/>
      <c r="G144" s="107"/>
      <c r="H144" s="107"/>
      <c r="I144" s="107"/>
      <c r="J144" s="107"/>
      <c r="K144" s="3"/>
    </row>
    <row r="145" spans="2:11" ht="13.5">
      <c r="B145" s="6"/>
      <c r="C145" s="6"/>
      <c r="D145" s="6"/>
      <c r="E145" s="6"/>
      <c r="F145" s="6"/>
      <c r="G145" s="6"/>
      <c r="H145" s="6"/>
      <c r="I145" s="6"/>
      <c r="J145" s="6"/>
      <c r="K145" s="3"/>
    </row>
    <row r="146" spans="1:10" ht="15">
      <c r="A146" s="1" t="s">
        <v>84</v>
      </c>
      <c r="B146" s="1" t="s">
        <v>85</v>
      </c>
      <c r="H146" s="33" t="s">
        <v>5</v>
      </c>
      <c r="I146" s="33"/>
      <c r="J146" s="33" t="s">
        <v>117</v>
      </c>
    </row>
    <row r="147" spans="1:11" ht="15">
      <c r="A147" s="1"/>
      <c r="B147" s="1"/>
      <c r="H147" s="33" t="s">
        <v>7</v>
      </c>
      <c r="I147" s="33"/>
      <c r="J147" s="33" t="s">
        <v>7</v>
      </c>
      <c r="K147" s="33"/>
    </row>
    <row r="148" spans="1:11" ht="15">
      <c r="A148" s="1"/>
      <c r="B148" s="1"/>
      <c r="H148" s="8" t="s">
        <v>266</v>
      </c>
      <c r="I148" s="8"/>
      <c r="J148" s="8" t="s">
        <v>259</v>
      </c>
      <c r="K148" s="33"/>
    </row>
    <row r="149" spans="1:11" ht="15">
      <c r="A149" s="1"/>
      <c r="B149" s="1"/>
      <c r="H149" s="48" t="s">
        <v>12</v>
      </c>
      <c r="I149" s="48"/>
      <c r="J149" s="33" t="s">
        <v>12</v>
      </c>
      <c r="K149" s="49"/>
    </row>
    <row r="150" spans="1:11" ht="15">
      <c r="A150" s="1"/>
      <c r="B150" s="2" t="s">
        <v>13</v>
      </c>
      <c r="H150" s="50">
        <f>'IS'!D19</f>
        <v>3728</v>
      </c>
      <c r="I150" s="50"/>
      <c r="J150" s="50">
        <v>4129</v>
      </c>
      <c r="K150" s="33"/>
    </row>
    <row r="151" spans="1:11" ht="15">
      <c r="A151" s="1"/>
      <c r="B151" s="2" t="s">
        <v>138</v>
      </c>
      <c r="H151" s="51">
        <f>'IS'!D33</f>
        <v>1176</v>
      </c>
      <c r="I151" s="51"/>
      <c r="J151" s="51">
        <v>1025</v>
      </c>
      <c r="K151" s="29"/>
    </row>
    <row r="152" spans="1:11" ht="15">
      <c r="A152" s="1"/>
      <c r="H152" s="51"/>
      <c r="I152" s="51"/>
      <c r="J152" s="51"/>
      <c r="K152" s="29"/>
    </row>
    <row r="153" spans="2:11" ht="13.5">
      <c r="B153" s="107" t="s">
        <v>250</v>
      </c>
      <c r="C153" s="107"/>
      <c r="D153" s="107"/>
      <c r="E153" s="107"/>
      <c r="F153" s="107"/>
      <c r="G153" s="107"/>
      <c r="H153" s="107"/>
      <c r="I153" s="107"/>
      <c r="J153" s="107"/>
      <c r="K153" s="3"/>
    </row>
    <row r="154" spans="2:7" ht="13.5">
      <c r="B154" s="3"/>
      <c r="C154" s="3"/>
      <c r="D154" s="3"/>
      <c r="E154" s="3"/>
      <c r="F154" s="3"/>
      <c r="G154" s="3"/>
    </row>
    <row r="155" spans="1:2" ht="15">
      <c r="A155" s="1" t="s">
        <v>86</v>
      </c>
      <c r="B155" s="1" t="s">
        <v>87</v>
      </c>
    </row>
    <row r="156" spans="2:11" ht="13.5">
      <c r="B156" s="107" t="s">
        <v>277</v>
      </c>
      <c r="C156" s="107"/>
      <c r="D156" s="107"/>
      <c r="E156" s="107"/>
      <c r="F156" s="107"/>
      <c r="G156" s="107"/>
      <c r="H156" s="107"/>
      <c r="I156" s="107"/>
      <c r="J156" s="107"/>
      <c r="K156" s="3"/>
    </row>
    <row r="157" spans="2:11" ht="13.5">
      <c r="B157" s="107"/>
      <c r="C157" s="107"/>
      <c r="D157" s="107"/>
      <c r="E157" s="107"/>
      <c r="F157" s="107"/>
      <c r="G157" s="107"/>
      <c r="H157" s="107"/>
      <c r="I157" s="107"/>
      <c r="J157" s="107"/>
      <c r="K157" s="3"/>
    </row>
    <row r="158" spans="6:7" ht="13.5">
      <c r="F158" s="12"/>
      <c r="G158" s="12"/>
    </row>
    <row r="159" spans="1:2" ht="15">
      <c r="A159" s="1" t="s">
        <v>88</v>
      </c>
      <c r="B159" s="1" t="s">
        <v>89</v>
      </c>
    </row>
    <row r="160" ht="13.5">
      <c r="B160" s="2" t="s">
        <v>90</v>
      </c>
    </row>
    <row r="162" spans="1:10" ht="15">
      <c r="A162" s="1" t="s">
        <v>23</v>
      </c>
      <c r="B162" s="1" t="s">
        <v>21</v>
      </c>
      <c r="H162" s="33" t="s">
        <v>151</v>
      </c>
      <c r="I162" s="33"/>
      <c r="J162" s="7" t="s">
        <v>120</v>
      </c>
    </row>
    <row r="163" spans="1:11" ht="15">
      <c r="A163" s="1"/>
      <c r="B163" s="1"/>
      <c r="H163" s="33" t="s">
        <v>7</v>
      </c>
      <c r="I163" s="33"/>
      <c r="J163" s="7" t="s">
        <v>7</v>
      </c>
      <c r="K163" s="33"/>
    </row>
    <row r="164" spans="1:11" ht="15">
      <c r="A164" s="1"/>
      <c r="B164" s="1"/>
      <c r="H164" s="8" t="s">
        <v>266</v>
      </c>
      <c r="I164" s="8"/>
      <c r="J164" s="8" t="s">
        <v>266</v>
      </c>
      <c r="K164" s="33"/>
    </row>
    <row r="165" spans="1:11" ht="15">
      <c r="A165" s="1"/>
      <c r="B165" s="1"/>
      <c r="H165" s="48" t="s">
        <v>12</v>
      </c>
      <c r="I165" s="48"/>
      <c r="J165" s="33" t="s">
        <v>12</v>
      </c>
      <c r="K165" s="48"/>
    </row>
    <row r="166" spans="1:11" ht="15">
      <c r="A166" s="1"/>
      <c r="B166" s="2" t="s">
        <v>159</v>
      </c>
      <c r="H166" s="9">
        <f>-'IS'!D35</f>
        <v>36</v>
      </c>
      <c r="J166" s="9">
        <f>-'IS'!G35</f>
        <v>50</v>
      </c>
      <c r="K166" s="33"/>
    </row>
    <row r="167" spans="1:11" ht="15">
      <c r="A167" s="1"/>
      <c r="H167" s="9"/>
      <c r="J167" s="9"/>
      <c r="K167" s="33"/>
    </row>
    <row r="168" spans="2:11" ht="13.5" customHeight="1">
      <c r="B168" s="107" t="s">
        <v>180</v>
      </c>
      <c r="C168" s="107"/>
      <c r="D168" s="107"/>
      <c r="E168" s="107"/>
      <c r="F168" s="107"/>
      <c r="G168" s="107"/>
      <c r="H168" s="107"/>
      <c r="I168" s="107"/>
      <c r="J168" s="107"/>
      <c r="K168" s="3"/>
    </row>
    <row r="169" spans="2:11" ht="13.5">
      <c r="B169" s="107"/>
      <c r="C169" s="107"/>
      <c r="D169" s="107"/>
      <c r="E169" s="107"/>
      <c r="F169" s="107"/>
      <c r="G169" s="107"/>
      <c r="H169" s="107"/>
      <c r="I169" s="107"/>
      <c r="J169" s="107"/>
      <c r="K169" s="3"/>
    </row>
    <row r="170" spans="2:11" ht="13.5">
      <c r="B170" s="107"/>
      <c r="C170" s="107"/>
      <c r="D170" s="107"/>
      <c r="E170" s="107"/>
      <c r="F170" s="107"/>
      <c r="G170" s="107"/>
      <c r="H170" s="107"/>
      <c r="I170" s="107"/>
      <c r="J170" s="107"/>
      <c r="K170" s="3"/>
    </row>
    <row r="171" spans="2:11" ht="13.5">
      <c r="B171" s="107"/>
      <c r="C171" s="107"/>
      <c r="D171" s="107"/>
      <c r="E171" s="107"/>
      <c r="F171" s="107"/>
      <c r="G171" s="107"/>
      <c r="H171" s="107"/>
      <c r="I171" s="107"/>
      <c r="J171" s="107"/>
      <c r="K171" s="3"/>
    </row>
    <row r="172" spans="2:11" ht="13.5">
      <c r="B172" s="6"/>
      <c r="C172" s="6"/>
      <c r="D172" s="6"/>
      <c r="E172" s="6"/>
      <c r="F172" s="6"/>
      <c r="G172" s="6"/>
      <c r="H172" s="6"/>
      <c r="I172" s="6"/>
      <c r="J172" s="6"/>
      <c r="K172" s="3"/>
    </row>
    <row r="173" spans="1:2" ht="15">
      <c r="A173" s="1" t="s">
        <v>91</v>
      </c>
      <c r="B173" s="1" t="s">
        <v>92</v>
      </c>
    </row>
    <row r="174" spans="2:10" ht="13.5">
      <c r="B174" s="107" t="s">
        <v>181</v>
      </c>
      <c r="C174" s="107"/>
      <c r="D174" s="107"/>
      <c r="E174" s="107"/>
      <c r="F174" s="107"/>
      <c r="G174" s="107"/>
      <c r="H174" s="107"/>
      <c r="I174" s="107"/>
      <c r="J174" s="107"/>
    </row>
    <row r="175" spans="2:10" ht="13.5">
      <c r="B175" s="107"/>
      <c r="C175" s="107"/>
      <c r="D175" s="107"/>
      <c r="E175" s="107"/>
      <c r="F175" s="107"/>
      <c r="G175" s="107"/>
      <c r="H175" s="107"/>
      <c r="I175" s="107"/>
      <c r="J175" s="107"/>
    </row>
    <row r="176" spans="2:10" ht="13.5">
      <c r="B176" s="6"/>
      <c r="C176" s="6"/>
      <c r="D176" s="6"/>
      <c r="E176" s="6"/>
      <c r="F176" s="6"/>
      <c r="G176" s="6"/>
      <c r="H176" s="6"/>
      <c r="I176" s="6"/>
      <c r="J176" s="6"/>
    </row>
    <row r="177" spans="1:2" ht="15">
      <c r="A177" s="1" t="s">
        <v>93</v>
      </c>
      <c r="B177" s="1" t="s">
        <v>94</v>
      </c>
    </row>
    <row r="178" spans="2:11" ht="13.5" customHeight="1">
      <c r="B178" s="107" t="s">
        <v>182</v>
      </c>
      <c r="C178" s="107"/>
      <c r="D178" s="107"/>
      <c r="E178" s="107"/>
      <c r="F178" s="107"/>
      <c r="G178" s="107"/>
      <c r="H178" s="107"/>
      <c r="I178" s="107"/>
      <c r="J178" s="107"/>
      <c r="K178" s="3"/>
    </row>
    <row r="179" spans="2:11" ht="13.5">
      <c r="B179" s="107"/>
      <c r="C179" s="107"/>
      <c r="D179" s="107"/>
      <c r="E179" s="107"/>
      <c r="F179" s="107"/>
      <c r="G179" s="107"/>
      <c r="H179" s="107"/>
      <c r="I179" s="107"/>
      <c r="J179" s="107"/>
      <c r="K179" s="3"/>
    </row>
    <row r="180" spans="2:7" ht="13.5">
      <c r="B180" s="3"/>
      <c r="C180" s="3"/>
      <c r="D180" s="3"/>
      <c r="E180" s="3"/>
      <c r="F180" s="3"/>
      <c r="G180" s="3"/>
    </row>
    <row r="181" spans="1:11" ht="15">
      <c r="A181" s="1" t="s">
        <v>95</v>
      </c>
      <c r="B181" s="1" t="s">
        <v>96</v>
      </c>
      <c r="K181" s="3"/>
    </row>
    <row r="182" spans="2:11" ht="13.5">
      <c r="B182" s="107" t="s">
        <v>183</v>
      </c>
      <c r="C182" s="107"/>
      <c r="D182" s="107"/>
      <c r="E182" s="107"/>
      <c r="F182" s="107"/>
      <c r="G182" s="107"/>
      <c r="H182" s="107"/>
      <c r="I182" s="107"/>
      <c r="J182" s="107"/>
      <c r="K182" s="3"/>
    </row>
    <row r="183" spans="6:11" ht="13.5">
      <c r="F183" s="12"/>
      <c r="G183" s="12"/>
      <c r="K183" s="3"/>
    </row>
    <row r="184" spans="2:11" ht="13.5">
      <c r="B184" s="125" t="s">
        <v>97</v>
      </c>
      <c r="C184" s="125"/>
      <c r="D184" s="125"/>
      <c r="E184" s="125"/>
      <c r="F184" s="125"/>
      <c r="G184" s="125"/>
      <c r="H184" s="125"/>
      <c r="I184" s="125"/>
      <c r="J184" s="125"/>
      <c r="K184" s="3"/>
    </row>
    <row r="185" spans="2:11" ht="13.5">
      <c r="B185" s="3"/>
      <c r="C185" s="3"/>
      <c r="D185" s="3"/>
      <c r="E185" s="3"/>
      <c r="F185" s="3"/>
      <c r="G185" s="3"/>
      <c r="H185" s="3"/>
      <c r="I185" s="3"/>
      <c r="J185" s="3"/>
      <c r="K185" s="3"/>
    </row>
    <row r="186" spans="1:2" ht="15">
      <c r="A186" s="1" t="s">
        <v>98</v>
      </c>
      <c r="B186" s="1" t="s">
        <v>99</v>
      </c>
    </row>
    <row r="187" spans="2:11" ht="13.5">
      <c r="B187" s="107" t="s">
        <v>176</v>
      </c>
      <c r="C187" s="107"/>
      <c r="D187" s="107"/>
      <c r="E187" s="107"/>
      <c r="F187" s="107"/>
      <c r="G187" s="107"/>
      <c r="H187" s="107"/>
      <c r="I187" s="107"/>
      <c r="J187" s="107"/>
      <c r="K187" s="3"/>
    </row>
    <row r="188" spans="2:10" ht="13.5">
      <c r="B188" s="6"/>
      <c r="C188" s="6"/>
      <c r="D188" s="6"/>
      <c r="E188" s="6"/>
      <c r="F188" s="6"/>
      <c r="G188" s="6"/>
      <c r="H188" s="6"/>
      <c r="I188" s="6"/>
      <c r="J188" s="6"/>
    </row>
    <row r="189" spans="1:10" ht="15" customHeight="1">
      <c r="A189" s="34" t="s">
        <v>82</v>
      </c>
      <c r="B189" s="122" t="s">
        <v>175</v>
      </c>
      <c r="C189" s="122"/>
      <c r="D189" s="122"/>
      <c r="E189" s="122"/>
      <c r="F189" s="122"/>
      <c r="G189" s="122"/>
      <c r="H189" s="122"/>
      <c r="I189" s="122"/>
      <c r="J189" s="122"/>
    </row>
    <row r="190" spans="1:10" ht="15">
      <c r="A190" s="34"/>
      <c r="B190" s="122"/>
      <c r="C190" s="122"/>
      <c r="D190" s="122"/>
      <c r="E190" s="122"/>
      <c r="F190" s="122"/>
      <c r="G190" s="122"/>
      <c r="H190" s="122"/>
      <c r="I190" s="122"/>
      <c r="J190" s="122"/>
    </row>
    <row r="191" spans="2:7" ht="13.5">
      <c r="B191" s="3"/>
      <c r="C191" s="3"/>
      <c r="D191" s="3"/>
      <c r="E191" s="3"/>
      <c r="F191" s="3"/>
      <c r="G191" s="3"/>
    </row>
    <row r="192" spans="1:7" ht="15">
      <c r="A192" s="1" t="s">
        <v>100</v>
      </c>
      <c r="B192" s="1" t="s">
        <v>263</v>
      </c>
      <c r="C192" s="3"/>
      <c r="D192" s="3"/>
      <c r="E192" s="3"/>
      <c r="F192" s="3"/>
      <c r="G192" s="3"/>
    </row>
    <row r="193" spans="2:10" ht="13.5">
      <c r="B193" s="107" t="s">
        <v>262</v>
      </c>
      <c r="C193" s="107"/>
      <c r="D193" s="107"/>
      <c r="E193" s="107"/>
      <c r="F193" s="107"/>
      <c r="G193" s="107"/>
      <c r="H193" s="107"/>
      <c r="I193" s="107"/>
      <c r="J193" s="107"/>
    </row>
    <row r="194" spans="2:10" ht="13.5">
      <c r="B194" s="107"/>
      <c r="C194" s="107"/>
      <c r="D194" s="107"/>
      <c r="E194" s="107"/>
      <c r="F194" s="107"/>
      <c r="G194" s="107"/>
      <c r="H194" s="107"/>
      <c r="I194" s="107"/>
      <c r="J194" s="107"/>
    </row>
    <row r="195" spans="2:10" ht="13.5">
      <c r="B195" s="107"/>
      <c r="C195" s="107"/>
      <c r="D195" s="107"/>
      <c r="E195" s="107"/>
      <c r="F195" s="107"/>
      <c r="G195" s="107"/>
      <c r="H195" s="107"/>
      <c r="I195" s="107"/>
      <c r="J195" s="107"/>
    </row>
    <row r="196" spans="2:10" ht="13.5">
      <c r="B196" s="107"/>
      <c r="C196" s="107"/>
      <c r="D196" s="107"/>
      <c r="E196" s="107"/>
      <c r="F196" s="107"/>
      <c r="G196" s="107"/>
      <c r="H196" s="107"/>
      <c r="I196" s="107"/>
      <c r="J196" s="107"/>
    </row>
    <row r="197" spans="2:10" ht="13.5">
      <c r="B197" s="107"/>
      <c r="C197" s="107"/>
      <c r="D197" s="107"/>
      <c r="E197" s="107"/>
      <c r="F197" s="107"/>
      <c r="G197" s="107"/>
      <c r="H197" s="107"/>
      <c r="I197" s="107"/>
      <c r="J197" s="107"/>
    </row>
    <row r="198" spans="2:10" ht="15">
      <c r="B198" s="3"/>
      <c r="C198" s="3"/>
      <c r="D198" s="3"/>
      <c r="E198" s="3"/>
      <c r="F198" s="3"/>
      <c r="G198" s="3"/>
      <c r="H198" s="95" t="s">
        <v>222</v>
      </c>
      <c r="I198" s="33"/>
      <c r="J198" s="96" t="s">
        <v>222</v>
      </c>
    </row>
    <row r="199" spans="2:10" ht="15">
      <c r="B199" s="3"/>
      <c r="C199" s="3"/>
      <c r="D199" s="3"/>
      <c r="E199" s="3"/>
      <c r="F199" s="3"/>
      <c r="G199" s="3"/>
      <c r="H199" s="48">
        <v>40724</v>
      </c>
      <c r="I199" s="8"/>
      <c r="J199" s="96" t="s">
        <v>259</v>
      </c>
    </row>
    <row r="200" spans="2:10" ht="15">
      <c r="B200" s="3"/>
      <c r="C200" s="3"/>
      <c r="D200" s="3"/>
      <c r="E200" s="3"/>
      <c r="F200" s="3"/>
      <c r="G200" s="3"/>
      <c r="H200" s="48" t="s">
        <v>12</v>
      </c>
      <c r="I200" s="48"/>
      <c r="J200" s="33" t="s">
        <v>12</v>
      </c>
    </row>
    <row r="201" spans="2:7" ht="13.5">
      <c r="B201" s="97" t="s">
        <v>254</v>
      </c>
      <c r="C201" s="3"/>
      <c r="D201" s="3"/>
      <c r="E201" s="3"/>
      <c r="F201" s="3"/>
      <c r="G201" s="3"/>
    </row>
    <row r="202" spans="2:10" ht="13.5">
      <c r="B202" s="98" t="s">
        <v>256</v>
      </c>
      <c r="C202" s="3"/>
      <c r="D202" s="3"/>
      <c r="E202" s="3"/>
      <c r="F202" s="3"/>
      <c r="G202" s="3"/>
      <c r="H202" s="9">
        <f>H207-H206-H203</f>
        <v>13710</v>
      </c>
      <c r="I202" s="9"/>
      <c r="J202" s="9">
        <v>23657</v>
      </c>
    </row>
    <row r="203" spans="2:10" ht="13.5">
      <c r="B203" s="98" t="s">
        <v>279</v>
      </c>
      <c r="C203" s="3"/>
      <c r="D203" s="3"/>
      <c r="E203" s="3"/>
      <c r="F203" s="3"/>
      <c r="G203" s="3"/>
      <c r="H203" s="9">
        <v>-35</v>
      </c>
      <c r="I203" s="9"/>
      <c r="J203" s="9">
        <v>-49</v>
      </c>
    </row>
    <row r="204" spans="2:10" ht="13.5">
      <c r="B204" s="98"/>
      <c r="C204" s="3"/>
      <c r="D204" s="3"/>
      <c r="E204" s="3"/>
      <c r="F204" s="3"/>
      <c r="G204" s="3"/>
      <c r="H204" s="9"/>
      <c r="I204" s="9"/>
      <c r="J204" s="9"/>
    </row>
    <row r="205" spans="2:10" ht="13.5">
      <c r="B205" s="99" t="s">
        <v>257</v>
      </c>
      <c r="C205" s="3"/>
      <c r="D205" s="3"/>
      <c r="E205" s="3"/>
      <c r="F205" s="3"/>
      <c r="G205" s="3"/>
      <c r="H205" s="9"/>
      <c r="I205" s="9"/>
      <c r="J205" s="9"/>
    </row>
    <row r="206" spans="2:10" ht="13.5">
      <c r="B206" s="98" t="s">
        <v>256</v>
      </c>
      <c r="C206" s="3"/>
      <c r="D206" s="3"/>
      <c r="E206" s="3"/>
      <c r="F206" s="3"/>
      <c r="G206" s="3"/>
      <c r="H206" s="9">
        <v>597</v>
      </c>
      <c r="I206" s="9"/>
      <c r="J206" s="9">
        <v>589</v>
      </c>
    </row>
    <row r="207" spans="2:10" ht="13.5">
      <c r="B207" s="98"/>
      <c r="C207" s="3"/>
      <c r="D207" s="3"/>
      <c r="E207" s="3"/>
      <c r="F207" s="3"/>
      <c r="G207" s="3"/>
      <c r="H207" s="70">
        <v>14272</v>
      </c>
      <c r="I207" s="9"/>
      <c r="J207" s="70">
        <v>24197</v>
      </c>
    </row>
    <row r="208" spans="2:10" ht="13.5">
      <c r="B208" s="99" t="s">
        <v>258</v>
      </c>
      <c r="C208" s="3"/>
      <c r="D208" s="3"/>
      <c r="E208" s="3"/>
      <c r="F208" s="3"/>
      <c r="G208" s="3"/>
      <c r="H208" s="9">
        <f>H209-H207</f>
        <v>630</v>
      </c>
      <c r="I208" s="9"/>
      <c r="J208" s="9">
        <v>-10435</v>
      </c>
    </row>
    <row r="209" spans="2:10" ht="14.25" thickBot="1">
      <c r="B209" s="99" t="s">
        <v>255</v>
      </c>
      <c r="C209" s="3"/>
      <c r="D209" s="3"/>
      <c r="E209" s="3"/>
      <c r="F209" s="3"/>
      <c r="G209" s="3"/>
      <c r="H209" s="10">
        <f>StmtEquity!K49</f>
        <v>14902</v>
      </c>
      <c r="I209" s="9"/>
      <c r="J209" s="10">
        <v>13762</v>
      </c>
    </row>
    <row r="210" spans="2:7" ht="14.25" thickTop="1">
      <c r="B210" s="3"/>
      <c r="C210" s="3"/>
      <c r="D210" s="3"/>
      <c r="E210" s="3"/>
      <c r="F210" s="3"/>
      <c r="G210" s="3"/>
    </row>
    <row r="211" spans="1:2" ht="15">
      <c r="A211" s="1" t="s">
        <v>102</v>
      </c>
      <c r="B211" s="1" t="s">
        <v>101</v>
      </c>
    </row>
    <row r="212" spans="2:11" ht="13.5">
      <c r="B212" s="107" t="s">
        <v>184</v>
      </c>
      <c r="C212" s="107"/>
      <c r="D212" s="107"/>
      <c r="E212" s="107"/>
      <c r="F212" s="107"/>
      <c r="G212" s="107"/>
      <c r="H212" s="107"/>
      <c r="I212" s="107"/>
      <c r="J212" s="107"/>
      <c r="K212" s="3"/>
    </row>
    <row r="213" spans="2:11" ht="13.5">
      <c r="B213" s="107"/>
      <c r="C213" s="107"/>
      <c r="D213" s="107"/>
      <c r="E213" s="107"/>
      <c r="F213" s="107"/>
      <c r="G213" s="107"/>
      <c r="H213" s="107"/>
      <c r="I213" s="107"/>
      <c r="J213" s="107"/>
      <c r="K213" s="3"/>
    </row>
    <row r="214" spans="2:11" ht="13.5">
      <c r="B214" s="107"/>
      <c r="C214" s="107"/>
      <c r="D214" s="107"/>
      <c r="E214" s="107"/>
      <c r="F214" s="107"/>
      <c r="G214" s="107"/>
      <c r="H214" s="107"/>
      <c r="I214" s="107"/>
      <c r="J214" s="107"/>
      <c r="K214" s="3"/>
    </row>
    <row r="215" spans="2:11" ht="13.5">
      <c r="B215" s="107"/>
      <c r="C215" s="107"/>
      <c r="D215" s="107"/>
      <c r="E215" s="107"/>
      <c r="F215" s="107"/>
      <c r="G215" s="107"/>
      <c r="H215" s="107"/>
      <c r="I215" s="107"/>
      <c r="J215" s="107"/>
      <c r="K215" s="3"/>
    </row>
    <row r="216" spans="2:11" ht="13.5">
      <c r="B216" s="107"/>
      <c r="C216" s="107"/>
      <c r="D216" s="107"/>
      <c r="E216" s="107"/>
      <c r="F216" s="107"/>
      <c r="G216" s="107"/>
      <c r="H216" s="107"/>
      <c r="I216" s="107"/>
      <c r="J216" s="107"/>
      <c r="K216" s="3"/>
    </row>
    <row r="217" spans="2:7" ht="13.5">
      <c r="B217" s="12"/>
      <c r="C217" s="12"/>
      <c r="D217" s="12"/>
      <c r="E217" s="12"/>
      <c r="F217" s="12"/>
      <c r="G217" s="12"/>
    </row>
    <row r="218" spans="1:7" ht="15">
      <c r="A218" s="1" t="s">
        <v>24</v>
      </c>
      <c r="B218" s="1" t="s">
        <v>103</v>
      </c>
      <c r="F218" s="12"/>
      <c r="G218" s="12"/>
    </row>
    <row r="219" spans="1:10" ht="13.5" customHeight="1">
      <c r="A219" s="1"/>
      <c r="B219" s="115" t="s">
        <v>261</v>
      </c>
      <c r="C219" s="115"/>
      <c r="D219" s="115"/>
      <c r="E219" s="115"/>
      <c r="F219" s="115"/>
      <c r="G219" s="115"/>
      <c r="H219" s="115"/>
      <c r="I219" s="115"/>
      <c r="J219" s="115"/>
    </row>
    <row r="220" spans="1:10" ht="13.5" customHeight="1">
      <c r="A220" s="1"/>
      <c r="B220" s="38"/>
      <c r="C220" s="38"/>
      <c r="D220" s="38"/>
      <c r="E220" s="38"/>
      <c r="F220" s="38"/>
      <c r="G220" s="38"/>
      <c r="H220" s="38"/>
      <c r="I220" s="38"/>
      <c r="J220" s="38"/>
    </row>
    <row r="221" spans="1:10" ht="13.5" customHeight="1">
      <c r="A221" s="1"/>
      <c r="B221" s="103" t="s">
        <v>300</v>
      </c>
      <c r="C221" s="38"/>
      <c r="D221" s="38"/>
      <c r="E221" s="38"/>
      <c r="F221" s="38"/>
      <c r="G221" s="38"/>
      <c r="H221" s="38"/>
      <c r="I221" s="38"/>
      <c r="J221" s="38"/>
    </row>
    <row r="222" spans="1:10" ht="13.5" customHeight="1">
      <c r="A222" s="1"/>
      <c r="B222" s="38"/>
      <c r="C222" s="38"/>
      <c r="D222" s="38"/>
      <c r="E222" s="38"/>
      <c r="F222" s="38"/>
      <c r="G222" s="38"/>
      <c r="H222" s="38"/>
      <c r="I222" s="38"/>
      <c r="J222" s="38"/>
    </row>
    <row r="223" spans="1:11" ht="15">
      <c r="A223" s="1" t="s">
        <v>106</v>
      </c>
      <c r="B223" s="1" t="s">
        <v>104</v>
      </c>
      <c r="K223" s="33"/>
    </row>
    <row r="224" spans="1:11" ht="12.75" customHeight="1">
      <c r="A224" s="1"/>
      <c r="B224" s="1"/>
      <c r="F224" s="33" t="s">
        <v>124</v>
      </c>
      <c r="G224" s="33"/>
      <c r="J224" s="33" t="s">
        <v>124</v>
      </c>
      <c r="K224" s="33"/>
    </row>
    <row r="225" spans="4:11" ht="12.75" customHeight="1">
      <c r="D225" s="7" t="s">
        <v>139</v>
      </c>
      <c r="E225" s="7"/>
      <c r="F225" s="33" t="s">
        <v>140</v>
      </c>
      <c r="G225" s="33"/>
      <c r="H225" s="7" t="s">
        <v>139</v>
      </c>
      <c r="I225" s="7"/>
      <c r="J225" s="33" t="s">
        <v>140</v>
      </c>
      <c r="K225" s="33"/>
    </row>
    <row r="226" spans="4:11" ht="12.75" customHeight="1">
      <c r="D226" s="7" t="s">
        <v>7</v>
      </c>
      <c r="E226" s="7"/>
      <c r="F226" s="33" t="s">
        <v>7</v>
      </c>
      <c r="G226" s="33"/>
      <c r="H226" s="7" t="s">
        <v>10</v>
      </c>
      <c r="I226" s="7"/>
      <c r="J226" s="33" t="s">
        <v>11</v>
      </c>
      <c r="K226" s="33"/>
    </row>
    <row r="227" spans="4:11" ht="12.75" customHeight="1">
      <c r="D227" s="8" t="s">
        <v>266</v>
      </c>
      <c r="E227" s="8"/>
      <c r="F227" s="8" t="s">
        <v>225</v>
      </c>
      <c r="G227" s="52"/>
      <c r="H227" s="66" t="str">
        <f>D227</f>
        <v>30 June 2011</v>
      </c>
      <c r="I227" s="8"/>
      <c r="J227" s="66" t="str">
        <f>F227</f>
        <v>30 June 2010</v>
      </c>
      <c r="K227" s="52"/>
    </row>
    <row r="228" spans="2:10" ht="12.75" customHeight="1">
      <c r="B228" s="125" t="s">
        <v>141</v>
      </c>
      <c r="C228" s="125"/>
      <c r="D228" s="119">
        <f>'IS'!D50</f>
        <v>1140</v>
      </c>
      <c r="E228" s="78"/>
      <c r="F228" s="119">
        <f>'IS'!E50</f>
        <v>2030</v>
      </c>
      <c r="G228" s="78"/>
      <c r="H228" s="119">
        <f>'IS'!G50</f>
        <v>4589</v>
      </c>
      <c r="I228" s="78"/>
      <c r="J228" s="119">
        <f>'IS'!H50</f>
        <v>6400</v>
      </c>
    </row>
    <row r="229" spans="2:11" ht="12.75" customHeight="1" thickBot="1">
      <c r="B229" s="125"/>
      <c r="C229" s="125"/>
      <c r="D229" s="120"/>
      <c r="E229" s="79"/>
      <c r="F229" s="120"/>
      <c r="G229" s="79"/>
      <c r="H229" s="120"/>
      <c r="I229" s="79"/>
      <c r="J229" s="120"/>
      <c r="K229" s="4"/>
    </row>
    <row r="230" spans="2:11" ht="12.75" customHeight="1" thickTop="1">
      <c r="B230" s="3"/>
      <c r="C230" s="3"/>
      <c r="D230" s="60"/>
      <c r="E230" s="4"/>
      <c r="F230" s="60"/>
      <c r="G230" s="4"/>
      <c r="H230" s="60"/>
      <c r="I230" s="4"/>
      <c r="J230" s="60"/>
      <c r="K230" s="4"/>
    </row>
    <row r="231" spans="2:10" ht="12.75" customHeight="1">
      <c r="B231" s="125" t="s">
        <v>105</v>
      </c>
      <c r="C231" s="125"/>
      <c r="D231" s="118"/>
      <c r="E231" s="28"/>
      <c r="F231" s="118"/>
      <c r="G231" s="28"/>
      <c r="H231" s="118"/>
      <c r="I231" s="28"/>
      <c r="J231" s="113"/>
    </row>
    <row r="232" spans="2:11" ht="12.75" customHeight="1">
      <c r="B232" s="125"/>
      <c r="C232" s="125"/>
      <c r="D232" s="114"/>
      <c r="E232" s="4"/>
      <c r="F232" s="114"/>
      <c r="G232" s="4"/>
      <c r="H232" s="114"/>
      <c r="I232" s="4"/>
      <c r="J232" s="114"/>
      <c r="K232" s="53"/>
    </row>
    <row r="233" spans="2:11" ht="26.25" customHeight="1">
      <c r="B233" s="121" t="s">
        <v>289</v>
      </c>
      <c r="C233" s="121"/>
      <c r="D233" s="82">
        <v>185195</v>
      </c>
      <c r="E233" s="93"/>
      <c r="F233" s="82">
        <v>187057</v>
      </c>
      <c r="G233" s="93"/>
      <c r="H233" s="82">
        <v>189333</v>
      </c>
      <c r="I233" s="93"/>
      <c r="J233" s="82">
        <v>189333</v>
      </c>
      <c r="K233" s="53"/>
    </row>
    <row r="234" spans="2:11" ht="13.5">
      <c r="B234" s="115" t="s">
        <v>161</v>
      </c>
      <c r="C234" s="115"/>
      <c r="D234" s="62">
        <v>-60</v>
      </c>
      <c r="E234" s="4"/>
      <c r="F234" s="62">
        <v>-567</v>
      </c>
      <c r="G234" s="4"/>
      <c r="H234" s="62">
        <v>-4198</v>
      </c>
      <c r="I234" s="4"/>
      <c r="J234" s="62">
        <v>-2843</v>
      </c>
      <c r="K234" s="53"/>
    </row>
    <row r="235" spans="2:11" ht="14.25" thickBot="1">
      <c r="B235" s="38"/>
      <c r="C235" s="38"/>
      <c r="D235" s="64">
        <f>SUM(D231:D234)</f>
        <v>185135</v>
      </c>
      <c r="E235" s="64">
        <f aca="true" t="shared" si="0" ref="E235:J235">SUM(E231:E234)</f>
        <v>0</v>
      </c>
      <c r="F235" s="64">
        <f t="shared" si="0"/>
        <v>186490</v>
      </c>
      <c r="G235" s="64"/>
      <c r="H235" s="64">
        <f t="shared" si="0"/>
        <v>185135</v>
      </c>
      <c r="I235" s="64"/>
      <c r="J235" s="64">
        <f t="shared" si="0"/>
        <v>186490</v>
      </c>
      <c r="K235" s="53"/>
    </row>
    <row r="236" spans="2:11" ht="14.25" thickTop="1">
      <c r="B236" s="38"/>
      <c r="C236" s="38"/>
      <c r="D236" s="63"/>
      <c r="E236" s="4"/>
      <c r="F236" s="63"/>
      <c r="G236" s="4"/>
      <c r="H236" s="63"/>
      <c r="I236" s="4"/>
      <c r="J236" s="63"/>
      <c r="K236" s="53"/>
    </row>
    <row r="237" spans="2:11" ht="14.25" thickBot="1">
      <c r="B237" s="2" t="s">
        <v>14</v>
      </c>
      <c r="D237" s="14">
        <f>D228/D235*100</f>
        <v>0.6157668728225348</v>
      </c>
      <c r="E237" s="14"/>
      <c r="F237" s="14">
        <f>F228/F235*100</f>
        <v>1.088530216097378</v>
      </c>
      <c r="G237" s="14"/>
      <c r="H237" s="14">
        <f>H228/H235*100</f>
        <v>2.4787317363005377</v>
      </c>
      <c r="I237" s="14"/>
      <c r="J237" s="14">
        <f>J228/J235*100</f>
        <v>3.4318194005040485</v>
      </c>
      <c r="K237" s="54"/>
    </row>
    <row r="239" spans="2:11" ht="13.5">
      <c r="B239" s="107" t="s">
        <v>153</v>
      </c>
      <c r="C239" s="107"/>
      <c r="D239" s="107"/>
      <c r="E239" s="107"/>
      <c r="F239" s="107"/>
      <c r="G239" s="107"/>
      <c r="H239" s="107"/>
      <c r="I239" s="107"/>
      <c r="J239" s="107"/>
      <c r="K239" s="3"/>
    </row>
    <row r="240" spans="2:11" ht="13.5">
      <c r="B240" s="107"/>
      <c r="C240" s="107"/>
      <c r="D240" s="107"/>
      <c r="E240" s="107"/>
      <c r="F240" s="107"/>
      <c r="G240" s="107"/>
      <c r="H240" s="107"/>
      <c r="I240" s="107"/>
      <c r="J240" s="107"/>
      <c r="K240" s="3"/>
    </row>
    <row r="241" spans="1:11" ht="15">
      <c r="A241" s="34" t="s">
        <v>82</v>
      </c>
      <c r="B241" s="122" t="s">
        <v>175</v>
      </c>
      <c r="C241" s="122"/>
      <c r="D241" s="122"/>
      <c r="E241" s="122"/>
      <c r="F241" s="122"/>
      <c r="G241" s="122"/>
      <c r="H241" s="122"/>
      <c r="I241" s="122"/>
      <c r="J241" s="122"/>
      <c r="K241" s="42"/>
    </row>
    <row r="242" spans="1:11" ht="15">
      <c r="A242" s="34"/>
      <c r="B242" s="122"/>
      <c r="C242" s="122"/>
      <c r="D242" s="122"/>
      <c r="E242" s="122"/>
      <c r="F242" s="122"/>
      <c r="G242" s="122"/>
      <c r="H242" s="122"/>
      <c r="I242" s="122"/>
      <c r="J242" s="122"/>
      <c r="K242" s="42"/>
    </row>
    <row r="243" spans="1:11" ht="15">
      <c r="A243" s="34"/>
      <c r="B243" s="6"/>
      <c r="C243" s="6"/>
      <c r="D243" s="6"/>
      <c r="E243" s="6"/>
      <c r="F243" s="6"/>
      <c r="G243" s="6"/>
      <c r="H243" s="6"/>
      <c r="I243" s="6"/>
      <c r="J243" s="6"/>
      <c r="K243" s="42"/>
    </row>
    <row r="244" spans="1:7" ht="15">
      <c r="A244" s="1" t="s">
        <v>108</v>
      </c>
      <c r="B244" s="1" t="s">
        <v>107</v>
      </c>
      <c r="F244" s="12"/>
      <c r="G244" s="12"/>
    </row>
    <row r="245" spans="1:11" ht="15">
      <c r="A245" s="1"/>
      <c r="B245" s="107" t="s">
        <v>301</v>
      </c>
      <c r="C245" s="107"/>
      <c r="D245" s="107"/>
      <c r="E245" s="107"/>
      <c r="F245" s="107"/>
      <c r="G245" s="107"/>
      <c r="H245" s="107"/>
      <c r="I245" s="107"/>
      <c r="J245" s="107"/>
      <c r="K245" s="3"/>
    </row>
    <row r="246" spans="1:11" ht="27.75" customHeight="1">
      <c r="A246" s="1"/>
      <c r="B246" s="107"/>
      <c r="C246" s="107"/>
      <c r="D246" s="107"/>
      <c r="E246" s="107"/>
      <c r="F246" s="107"/>
      <c r="G246" s="107"/>
      <c r="H246" s="107"/>
      <c r="I246" s="107"/>
      <c r="J246" s="107"/>
      <c r="K246" s="3"/>
    </row>
    <row r="247" spans="1:11" ht="15">
      <c r="A247" s="1"/>
      <c r="B247" s="6"/>
      <c r="C247" s="6"/>
      <c r="D247" s="6"/>
      <c r="E247" s="6"/>
      <c r="F247" s="6"/>
      <c r="G247" s="6"/>
      <c r="H247" s="6"/>
      <c r="I247" s="6"/>
      <c r="J247" s="6"/>
      <c r="K247" s="3"/>
    </row>
    <row r="248" spans="1:11" ht="15">
      <c r="A248" s="55" t="s">
        <v>154</v>
      </c>
      <c r="B248" s="130" t="s">
        <v>142</v>
      </c>
      <c r="C248" s="130"/>
      <c r="D248" s="130"/>
      <c r="E248" s="130"/>
      <c r="F248" s="130"/>
      <c r="G248" s="130"/>
      <c r="H248" s="130"/>
      <c r="I248" s="130"/>
      <c r="J248" s="130"/>
      <c r="K248" s="3"/>
    </row>
    <row r="249" spans="1:11" ht="15">
      <c r="A249" s="55"/>
      <c r="B249" s="61"/>
      <c r="C249" s="61"/>
      <c r="D249" s="61"/>
      <c r="E249" s="61"/>
      <c r="F249" s="61"/>
      <c r="G249" s="61"/>
      <c r="H249" s="61"/>
      <c r="I249" s="61"/>
      <c r="J249" s="61"/>
      <c r="K249" s="3"/>
    </row>
    <row r="250" spans="1:11" ht="15">
      <c r="A250" s="55"/>
      <c r="B250" s="107" t="s">
        <v>185</v>
      </c>
      <c r="C250" s="107"/>
      <c r="D250" s="107"/>
      <c r="E250" s="107"/>
      <c r="F250" s="107"/>
      <c r="G250" s="107"/>
      <c r="H250" s="107"/>
      <c r="I250" s="107"/>
      <c r="J250" s="107"/>
      <c r="K250" s="3"/>
    </row>
    <row r="251" spans="1:11" ht="15">
      <c r="A251" s="55"/>
      <c r="B251" s="107"/>
      <c r="C251" s="107"/>
      <c r="D251" s="107"/>
      <c r="E251" s="107"/>
      <c r="F251" s="107"/>
      <c r="G251" s="107"/>
      <c r="H251" s="107"/>
      <c r="I251" s="107"/>
      <c r="J251" s="107"/>
      <c r="K251" s="3"/>
    </row>
    <row r="252" spans="1:11" ht="15" customHeight="1">
      <c r="A252" s="55"/>
      <c r="B252" s="107"/>
      <c r="C252" s="107"/>
      <c r="D252" s="107"/>
      <c r="E252" s="107"/>
      <c r="F252" s="107"/>
      <c r="G252" s="107"/>
      <c r="H252" s="107"/>
      <c r="I252" s="107"/>
      <c r="J252" s="107"/>
      <c r="K252" s="3"/>
    </row>
    <row r="253" spans="1:12" ht="52.5" customHeight="1">
      <c r="A253" s="56"/>
      <c r="B253" s="107"/>
      <c r="C253" s="107"/>
      <c r="D253" s="107"/>
      <c r="E253" s="107"/>
      <c r="F253" s="107"/>
      <c r="G253" s="107"/>
      <c r="H253" s="107"/>
      <c r="I253" s="107"/>
      <c r="J253" s="107"/>
      <c r="K253" s="35"/>
      <c r="L253" s="3"/>
    </row>
    <row r="254" spans="1:12" ht="14.25" customHeight="1">
      <c r="A254" s="56"/>
      <c r="B254" s="81"/>
      <c r="C254" s="81"/>
      <c r="D254" s="81"/>
      <c r="E254" s="81"/>
      <c r="F254" s="81"/>
      <c r="G254" s="81"/>
      <c r="H254" s="81"/>
      <c r="I254" s="81"/>
      <c r="J254" s="81"/>
      <c r="K254" s="35"/>
      <c r="L254" s="3"/>
    </row>
    <row r="255" spans="1:12" ht="15.75" customHeight="1">
      <c r="A255" s="56"/>
      <c r="B255" s="107" t="s">
        <v>186</v>
      </c>
      <c r="C255" s="107"/>
      <c r="D255" s="107"/>
      <c r="E255" s="107"/>
      <c r="F255" s="107"/>
      <c r="G255" s="107"/>
      <c r="H255" s="107"/>
      <c r="I255" s="107"/>
      <c r="J255" s="107"/>
      <c r="K255" s="35"/>
      <c r="L255" s="3"/>
    </row>
    <row r="256" spans="1:12" ht="13.5" customHeight="1">
      <c r="A256" s="56"/>
      <c r="B256" s="107"/>
      <c r="C256" s="107"/>
      <c r="D256" s="107"/>
      <c r="E256" s="107"/>
      <c r="F256" s="107"/>
      <c r="G256" s="107"/>
      <c r="H256" s="107"/>
      <c r="I256" s="107"/>
      <c r="J256" s="107"/>
      <c r="K256" s="35"/>
      <c r="L256" s="3"/>
    </row>
    <row r="257" spans="1:12" ht="14.25" customHeight="1">
      <c r="A257" s="56"/>
      <c r="B257" s="107"/>
      <c r="C257" s="107"/>
      <c r="D257" s="107"/>
      <c r="E257" s="107"/>
      <c r="F257" s="107"/>
      <c r="G257" s="107"/>
      <c r="H257" s="107"/>
      <c r="I257" s="107"/>
      <c r="J257" s="107"/>
      <c r="K257" s="35"/>
      <c r="L257" s="3"/>
    </row>
    <row r="258" spans="1:12" ht="53.25" customHeight="1">
      <c r="A258" s="56"/>
      <c r="B258" s="107"/>
      <c r="C258" s="107"/>
      <c r="D258" s="107"/>
      <c r="E258" s="107"/>
      <c r="F258" s="107"/>
      <c r="G258" s="107"/>
      <c r="H258" s="107"/>
      <c r="I258" s="107"/>
      <c r="J258" s="107"/>
      <c r="K258" s="35"/>
      <c r="L258" s="3"/>
    </row>
    <row r="259" spans="1:12" ht="13.5" customHeight="1">
      <c r="A259" s="56"/>
      <c r="B259" s="81"/>
      <c r="C259" s="81"/>
      <c r="D259" s="81"/>
      <c r="E259" s="81"/>
      <c r="F259" s="81"/>
      <c r="G259" s="81"/>
      <c r="H259" s="81"/>
      <c r="I259" s="81"/>
      <c r="J259" s="81"/>
      <c r="K259" s="35"/>
      <c r="L259" s="3"/>
    </row>
    <row r="260" spans="1:12" ht="10.5" customHeight="1">
      <c r="A260" s="56"/>
      <c r="B260" s="116" t="s">
        <v>187</v>
      </c>
      <c r="C260" s="117"/>
      <c r="D260" s="117"/>
      <c r="E260" s="117"/>
      <c r="F260" s="117"/>
      <c r="G260" s="117"/>
      <c r="H260" s="117"/>
      <c r="I260" s="117"/>
      <c r="J260" s="117"/>
      <c r="K260" s="35"/>
      <c r="L260" s="3"/>
    </row>
    <row r="261" spans="1:12" ht="10.5" customHeight="1">
      <c r="A261" s="56"/>
      <c r="B261" s="117"/>
      <c r="C261" s="117"/>
      <c r="D261" s="117"/>
      <c r="E261" s="117"/>
      <c r="F261" s="117"/>
      <c r="G261" s="117"/>
      <c r="H261" s="117"/>
      <c r="I261" s="117"/>
      <c r="J261" s="117"/>
      <c r="K261" s="35"/>
      <c r="L261" s="3"/>
    </row>
    <row r="262" spans="1:12" ht="10.5" customHeight="1">
      <c r="A262" s="56"/>
      <c r="B262" s="117"/>
      <c r="C262" s="117"/>
      <c r="D262" s="117"/>
      <c r="E262" s="117"/>
      <c r="F262" s="117"/>
      <c r="G262" s="117"/>
      <c r="H262" s="117"/>
      <c r="I262" s="117"/>
      <c r="J262" s="117"/>
      <c r="K262" s="35"/>
      <c r="L262" s="3"/>
    </row>
    <row r="263" spans="1:12" ht="10.5" customHeight="1">
      <c r="A263" s="56"/>
      <c r="B263" s="117"/>
      <c r="C263" s="117"/>
      <c r="D263" s="117"/>
      <c r="E263" s="117"/>
      <c r="F263" s="117"/>
      <c r="G263" s="117"/>
      <c r="H263" s="117"/>
      <c r="I263" s="117"/>
      <c r="J263" s="117"/>
      <c r="K263" s="35"/>
      <c r="L263" s="3"/>
    </row>
    <row r="264" spans="1:12" ht="14.25" customHeight="1">
      <c r="A264" s="56"/>
      <c r="B264" s="117"/>
      <c r="C264" s="117"/>
      <c r="D264" s="117"/>
      <c r="E264" s="117"/>
      <c r="F264" s="117"/>
      <c r="G264" s="117"/>
      <c r="H264" s="117"/>
      <c r="I264" s="117"/>
      <c r="J264" s="117"/>
      <c r="K264" s="35"/>
      <c r="L264" s="3"/>
    </row>
    <row r="265" spans="1:12" ht="14.25" customHeight="1">
      <c r="A265" s="56"/>
      <c r="B265" s="117"/>
      <c r="C265" s="117"/>
      <c r="D265" s="117"/>
      <c r="E265" s="117"/>
      <c r="F265" s="117"/>
      <c r="G265" s="117"/>
      <c r="H265" s="117"/>
      <c r="I265" s="117"/>
      <c r="J265" s="117"/>
      <c r="K265" s="35"/>
      <c r="L265" s="3"/>
    </row>
    <row r="266" spans="1:12" ht="8.25" customHeight="1">
      <c r="A266" s="56"/>
      <c r="B266" s="117"/>
      <c r="C266" s="117"/>
      <c r="D266" s="117"/>
      <c r="E266" s="117"/>
      <c r="F266" s="117"/>
      <c r="G266" s="117"/>
      <c r="H266" s="117"/>
      <c r="I266" s="117"/>
      <c r="J266" s="117"/>
      <c r="K266" s="35"/>
      <c r="L266" s="3"/>
    </row>
    <row r="267" spans="1:12" ht="14.25" customHeight="1">
      <c r="A267" s="56"/>
      <c r="B267" s="104"/>
      <c r="C267" s="104"/>
      <c r="D267" s="104"/>
      <c r="E267" s="104"/>
      <c r="F267" s="104"/>
      <c r="G267" s="104"/>
      <c r="H267" s="104"/>
      <c r="I267" s="104"/>
      <c r="J267" s="104"/>
      <c r="K267" s="35"/>
      <c r="L267" s="3"/>
    </row>
    <row r="268" spans="1:11" ht="15">
      <c r="A268" s="34"/>
      <c r="B268" s="112" t="s">
        <v>311</v>
      </c>
      <c r="C268" s="112"/>
      <c r="D268" s="112"/>
      <c r="E268" s="112"/>
      <c r="F268" s="112"/>
      <c r="G268" s="112"/>
      <c r="H268" s="112"/>
      <c r="I268" s="112"/>
      <c r="J268" s="112"/>
      <c r="K268" s="3"/>
    </row>
    <row r="269" spans="1:11" ht="15">
      <c r="A269" s="34"/>
      <c r="B269" s="112"/>
      <c r="C269" s="112"/>
      <c r="D269" s="112"/>
      <c r="E269" s="112"/>
      <c r="F269" s="112"/>
      <c r="G269" s="112"/>
      <c r="H269" s="112"/>
      <c r="I269" s="112"/>
      <c r="J269" s="112"/>
      <c r="K269" s="3"/>
    </row>
    <row r="270" spans="1:11" ht="15">
      <c r="A270" s="1"/>
      <c r="B270" s="6"/>
      <c r="C270" s="6"/>
      <c r="D270" s="6"/>
      <c r="E270" s="6"/>
      <c r="F270" s="6"/>
      <c r="G270" s="6"/>
      <c r="H270" s="6"/>
      <c r="I270" s="6"/>
      <c r="J270" s="6"/>
      <c r="K270" s="3"/>
    </row>
    <row r="271" spans="1:2" ht="15">
      <c r="A271" s="1" t="s">
        <v>297</v>
      </c>
      <c r="B271" s="1" t="s">
        <v>109</v>
      </c>
    </row>
    <row r="272" spans="2:11" ht="13.5">
      <c r="B272" s="107" t="s">
        <v>291</v>
      </c>
      <c r="C272" s="107"/>
      <c r="D272" s="107"/>
      <c r="E272" s="107"/>
      <c r="F272" s="107"/>
      <c r="G272" s="107"/>
      <c r="H272" s="107"/>
      <c r="I272" s="107"/>
      <c r="J272" s="107"/>
      <c r="K272" s="3"/>
    </row>
    <row r="273" spans="2:11" ht="13.5">
      <c r="B273" s="107"/>
      <c r="C273" s="107"/>
      <c r="D273" s="107"/>
      <c r="E273" s="107"/>
      <c r="F273" s="107"/>
      <c r="G273" s="107"/>
      <c r="H273" s="107"/>
      <c r="I273" s="107"/>
      <c r="J273" s="107"/>
      <c r="K273" s="3"/>
    </row>
    <row r="274" spans="2:11" s="1" customFormat="1" ht="15">
      <c r="B274" s="47"/>
      <c r="C274" s="47"/>
      <c r="D274" s="47"/>
      <c r="E274" s="47"/>
      <c r="F274" s="47"/>
      <c r="G274" s="47"/>
      <c r="H274" s="47"/>
      <c r="I274" s="47"/>
      <c r="J274" s="47"/>
      <c r="K274" s="57"/>
    </row>
    <row r="275" spans="1:11" ht="13.5">
      <c r="A275" s="58" t="s">
        <v>110</v>
      </c>
      <c r="B275" s="6"/>
      <c r="C275" s="6"/>
      <c r="D275" s="6"/>
      <c r="E275" s="6"/>
      <c r="F275" s="6"/>
      <c r="G275" s="6"/>
      <c r="H275" s="6"/>
      <c r="I275" s="6"/>
      <c r="J275" s="6"/>
      <c r="K275" s="3"/>
    </row>
    <row r="276" ht="13.5">
      <c r="A276" s="59" t="s">
        <v>290</v>
      </c>
    </row>
  </sheetData>
  <sheetProtection/>
  <mergeCells count="76">
    <mergeCell ref="B103:J103"/>
    <mergeCell ref="B100:J100"/>
    <mergeCell ref="B109:J109"/>
    <mergeCell ref="B156:J157"/>
    <mergeCell ref="B143:J143"/>
    <mergeCell ref="B129:J129"/>
    <mergeCell ref="B182:J182"/>
    <mergeCell ref="B115:J117"/>
    <mergeCell ref="B140:J141"/>
    <mergeCell ref="B5:D5"/>
    <mergeCell ref="B57:J57"/>
    <mergeCell ref="B89:J90"/>
    <mergeCell ref="B60:J60"/>
    <mergeCell ref="B63:J63"/>
    <mergeCell ref="B10:J10"/>
    <mergeCell ref="B13:J14"/>
    <mergeCell ref="B66:J66"/>
    <mergeCell ref="B88:C88"/>
    <mergeCell ref="B18:J18"/>
    <mergeCell ref="B255:J258"/>
    <mergeCell ref="B245:J246"/>
    <mergeCell ref="B212:J216"/>
    <mergeCell ref="B168:J171"/>
    <mergeCell ref="B184:J184"/>
    <mergeCell ref="B178:J179"/>
    <mergeCell ref="B174:J175"/>
    <mergeCell ref="L34:T34"/>
    <mergeCell ref="B34:J34"/>
    <mergeCell ref="B144:J144"/>
    <mergeCell ref="B189:J190"/>
    <mergeCell ref="B37:J37"/>
    <mergeCell ref="L37:T37"/>
    <mergeCell ref="B40:J40"/>
    <mergeCell ref="B98:J98"/>
    <mergeCell ref="B153:J153"/>
    <mergeCell ref="B187:J187"/>
    <mergeCell ref="B193:J197"/>
    <mergeCell ref="B15:J16"/>
    <mergeCell ref="L15:T15"/>
    <mergeCell ref="B111:J112"/>
    <mergeCell ref="B106:J108"/>
    <mergeCell ref="B21:J21"/>
    <mergeCell ref="B24:J24"/>
    <mergeCell ref="B26:J26"/>
    <mergeCell ref="B31:J31"/>
    <mergeCell ref="L40:T40"/>
    <mergeCell ref="B54:J54"/>
    <mergeCell ref="B272:J273"/>
    <mergeCell ref="B228:C229"/>
    <mergeCell ref="B231:C232"/>
    <mergeCell ref="H228:H229"/>
    <mergeCell ref="J228:J229"/>
    <mergeCell ref="B250:J253"/>
    <mergeCell ref="B248:J248"/>
    <mergeCell ref="B239:J240"/>
    <mergeCell ref="F228:F229"/>
    <mergeCell ref="D231:D232"/>
    <mergeCell ref="B92:J92"/>
    <mergeCell ref="L18:T18"/>
    <mergeCell ref="L21:T21"/>
    <mergeCell ref="B95:J95"/>
    <mergeCell ref="B68:J78"/>
    <mergeCell ref="L24:T24"/>
    <mergeCell ref="L31:T31"/>
    <mergeCell ref="B81:J81"/>
    <mergeCell ref="B83:J86"/>
    <mergeCell ref="B268:J269"/>
    <mergeCell ref="J231:J232"/>
    <mergeCell ref="B219:J219"/>
    <mergeCell ref="B260:J266"/>
    <mergeCell ref="F231:F232"/>
    <mergeCell ref="D228:D229"/>
    <mergeCell ref="B233:C233"/>
    <mergeCell ref="H231:H232"/>
    <mergeCell ref="B234:C234"/>
    <mergeCell ref="B241:J242"/>
  </mergeCells>
  <printOptions/>
  <pageMargins left="0.393700787" right="0.196850393700787" top="0.143700787" bottom="0" header="0" footer="0.25"/>
  <pageSetup firstPageNumber="5" useFirstPageNumber="1" fitToHeight="0" fitToWidth="1" horizontalDpi="600" verticalDpi="600" orientation="portrait" paperSize="9" r:id="rId2"/>
  <headerFooter alignWithMargins="0">
    <oddFooter>&amp;R&amp;"Times New Roman,Regular"- &amp;P -</oddFooter>
  </headerFooter>
  <rowBreaks count="6" manualBreakCount="6">
    <brk id="25" max="9" man="1"/>
    <brk id="53" max="9" man="1"/>
    <brk id="99" max="9" man="1"/>
    <brk id="139" max="9" man="1"/>
    <brk id="188" max="9" man="1"/>
    <brk id="240"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Peter I.M. Chieng &amp; Co.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Raymond Lim</dc:creator>
  <cp:keywords/>
  <dc:description/>
  <cp:lastModifiedBy>M4181</cp:lastModifiedBy>
  <cp:lastPrinted>2011-08-25T07:23:58Z</cp:lastPrinted>
  <dcterms:created xsi:type="dcterms:W3CDTF">2005-11-02T07:17:39Z</dcterms:created>
  <dcterms:modified xsi:type="dcterms:W3CDTF">2011-08-25T09:50:28Z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Version">
    <vt:i4>30</vt:i4>
  </property>
  <property fmtid="{D5CDD505-2E9C-101B-9397-08002B2CF9AE}" pid="3" name="Refresh">
    <vt:bool>true</vt:bool>
  </property>
  <property fmtid="{D5CDD505-2E9C-101B-9397-08002B2CF9AE}" pid="4" name="Refresh97">
    <vt:bool>false</vt:bool>
  </property>
</Properties>
</file>